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I24" i="1"/>
  <c r="I23" i="1"/>
  <c r="B35" i="1"/>
  <c r="C23" i="1" s="1"/>
  <c r="D23" i="1" l="1"/>
  <c r="C24" i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D24" i="1" l="1"/>
  <c r="E24" i="1" s="1"/>
  <c r="D25" i="1"/>
  <c r="E25" i="1" s="1"/>
  <c r="E23" i="1"/>
  <c r="F23" i="1"/>
  <c r="F24" i="1"/>
  <c r="F25" i="1"/>
  <c r="D26" i="1" l="1"/>
  <c r="E26" i="1" s="1"/>
  <c r="E3" i="1"/>
  <c r="C15" i="1"/>
  <c r="H5" i="1" s="1"/>
  <c r="B15" i="1"/>
  <c r="H4" i="1" s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D3" i="1"/>
  <c r="E15" i="1" l="1"/>
  <c r="D27" i="1"/>
  <c r="E27" i="1" s="1"/>
  <c r="F26" i="1"/>
  <c r="D15" i="1"/>
  <c r="H3" i="1"/>
  <c r="D28" i="1" l="1"/>
  <c r="E28" i="1" s="1"/>
  <c r="F27" i="1"/>
  <c r="H6" i="1"/>
  <c r="H7" i="1" s="1"/>
  <c r="D29" i="1" l="1"/>
  <c r="E29" i="1" s="1"/>
  <c r="F28" i="1"/>
  <c r="D30" i="1" l="1"/>
  <c r="E30" i="1" s="1"/>
  <c r="F29" i="1"/>
  <c r="D31" i="1" l="1"/>
  <c r="E31" i="1" s="1"/>
  <c r="F30" i="1"/>
  <c r="F31" i="1" l="1"/>
  <c r="D32" i="1"/>
  <c r="E32" i="1" s="1"/>
  <c r="D34" i="1" l="1"/>
  <c r="E34" i="1" s="1"/>
  <c r="D33" i="1"/>
  <c r="E33" i="1" s="1"/>
  <c r="F32" i="1"/>
  <c r="E35" i="1" l="1"/>
  <c r="I25" i="1" s="1"/>
  <c r="F34" i="1"/>
  <c r="F33" i="1"/>
  <c r="F35" i="1" l="1"/>
  <c r="I26" i="1" s="1"/>
  <c r="I27" i="1" s="1"/>
</calcChain>
</file>

<file path=xl/sharedStrings.xml><?xml version="1.0" encoding="utf-8"?>
<sst xmlns="http://schemas.openxmlformats.org/spreadsheetml/2006/main" count="26" uniqueCount="24">
  <si>
    <t>XY</t>
  </si>
  <si>
    <t>Peso  X</t>
  </si>
  <si>
    <t>Altura  Y</t>
  </si>
  <si>
    <t>Sumatorias</t>
  </si>
  <si>
    <t>Sumatoria ^2</t>
  </si>
  <si>
    <t>Media de x</t>
  </si>
  <si>
    <t>Media de y</t>
  </si>
  <si>
    <t>Ordenada al origen</t>
  </si>
  <si>
    <t>X^2</t>
  </si>
  <si>
    <t>Pendiente (M)</t>
  </si>
  <si>
    <t>No. De dato</t>
  </si>
  <si>
    <r>
      <t>Media (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)</t>
    </r>
  </si>
  <si>
    <t>x-µ</t>
  </si>
  <si>
    <t>Val. Abs</t>
  </si>
  <si>
    <r>
      <t>(x-µ)</t>
    </r>
    <r>
      <rPr>
        <sz val="11"/>
        <color theme="1"/>
        <rFont val="Calibri"/>
        <family val="2"/>
      </rPr>
      <t>²</t>
    </r>
  </si>
  <si>
    <t>Media</t>
  </si>
  <si>
    <t>Mediana</t>
  </si>
  <si>
    <t>Desvia. Media</t>
  </si>
  <si>
    <t>Varianza</t>
  </si>
  <si>
    <t>Desvia. Tipica</t>
  </si>
  <si>
    <t>Rango</t>
  </si>
  <si>
    <t>No. De Dato</t>
  </si>
  <si>
    <t>Datos ordenados</t>
  </si>
  <si>
    <t xml:space="preserve">Medidas de dispersion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</si>
</sst>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6" borderId="0" xfId="0" applyFill="1"/>
    <xf numFmtId="0" fontId="0" fillId="0" borderId="7" xfId="0" applyBorder="1"/>
    <xf numFmtId="0" fontId="0" fillId="0" borderId="2" xfId="0" applyBorder="1"/>
    <xf numFmtId="0" fontId="0" fillId="2" borderId="0" xfId="0" applyFill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4" borderId="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0" borderId="3" xfId="0" applyNumberFormat="1" applyBorder="1"/>
    <xf numFmtId="164" fontId="0" fillId="0" borderId="2" xfId="0" applyNumberFormat="1" applyBorder="1"/>
    <xf numFmtId="0" fontId="0" fillId="7" borderId="0" xfId="0" applyFill="1"/>
    <xf numFmtId="0" fontId="0" fillId="7" borderId="8" xfId="0" applyFill="1" applyBorder="1"/>
    <xf numFmtId="164" fontId="0" fillId="7" borderId="0" xfId="0" applyNumberFormat="1" applyFill="1" applyBorder="1"/>
    <xf numFmtId="164" fontId="0" fillId="7" borderId="3" xfId="0" applyNumberFormat="1" applyFill="1" applyBorder="1"/>
    <xf numFmtId="0" fontId="0" fillId="7" borderId="9" xfId="0" applyFill="1" applyBorder="1"/>
    <xf numFmtId="164" fontId="0" fillId="7" borderId="4" xfId="0" applyNumberFormat="1" applyFill="1" applyBorder="1"/>
    <xf numFmtId="164" fontId="0" fillId="7" borderId="5" xfId="0" applyNumberFormat="1" applyFill="1" applyBorder="1"/>
    <xf numFmtId="165" fontId="0" fillId="7" borderId="3" xfId="0" applyNumberFormat="1" applyFill="1" applyBorder="1"/>
    <xf numFmtId="0" fontId="0" fillId="0" borderId="6" xfId="0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Altura 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Hoja1!$B$3:$B$14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Hoja1!$C$3:$C$14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740608"/>
        <c:axId val="200741728"/>
      </c:scatterChart>
      <c:valAx>
        <c:axId val="200740608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0741728"/>
        <c:crosses val="autoZero"/>
        <c:crossBetween val="midCat"/>
      </c:valAx>
      <c:valAx>
        <c:axId val="20074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0740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761999</xdr:colOff>
      <xdr:row>0</xdr:row>
      <xdr:rowOff>61912</xdr:rowOff>
    </xdr:from>
    <xdr:to>
      <xdr:col>17</xdr:col>
      <xdr:colOff>600074</xdr:colOff>
      <xdr:row>16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tabSelected="1" zoomScale="89" zoomScaleNormal="89" workbookViewId="0">
      <selection activeCell="A3" sqref="A3:E14"/>
    </sheetView>
  </sheetViews>
  <sheetFormatPr baseColWidth="10" defaultRowHeight="15" x14ac:dyDescent="0.25"/>
  <cols>
    <col min="1" max="1" width="12.42578125" customWidth="1"/>
    <col min="6" max="6" width="9.7109375" customWidth="1"/>
    <col min="7" max="7" width="18.28515625" customWidth="1"/>
    <col min="8" max="8" width="14.7109375" customWidth="1"/>
    <col min="9" max="9" width="13.7109375" customWidth="1"/>
    <col min="10" max="10" width="15.28515625" customWidth="1"/>
    <col min="12" max="12" width="15.42578125" customWidth="1"/>
  </cols>
  <sheetData>
    <row r="2" spans="1:8" x14ac:dyDescent="0.25">
      <c r="A2" s="17" t="s">
        <v>10</v>
      </c>
      <c r="B2" s="10" t="s">
        <v>1</v>
      </c>
      <c r="C2" s="1" t="s">
        <v>2</v>
      </c>
      <c r="D2" s="1" t="s">
        <v>0</v>
      </c>
      <c r="E2" s="2" t="s">
        <v>8</v>
      </c>
    </row>
    <row r="3" spans="1:8" x14ac:dyDescent="0.25">
      <c r="A3" s="18">
        <v>1</v>
      </c>
      <c r="B3" s="11">
        <v>74</v>
      </c>
      <c r="C3" s="3">
        <v>168</v>
      </c>
      <c r="D3" s="3">
        <f>B3*C3</f>
        <v>12432</v>
      </c>
      <c r="E3" s="4">
        <f>B3^2</f>
        <v>5476</v>
      </c>
      <c r="G3" s="14" t="s">
        <v>4</v>
      </c>
      <c r="H3" s="15">
        <f>B15^2</f>
        <v>799236</v>
      </c>
    </row>
    <row r="4" spans="1:8" x14ac:dyDescent="0.25">
      <c r="A4" s="18">
        <v>2</v>
      </c>
      <c r="B4" s="11">
        <v>92</v>
      </c>
      <c r="C4" s="3">
        <v>196</v>
      </c>
      <c r="D4" s="3">
        <f t="shared" ref="D4:D14" si="0">B4*C4</f>
        <v>18032</v>
      </c>
      <c r="E4" s="4">
        <f t="shared" ref="E4:E14" si="1">B4^2</f>
        <v>8464</v>
      </c>
      <c r="G4" s="11" t="s">
        <v>5</v>
      </c>
      <c r="H4" s="4">
        <f>B15/12</f>
        <v>74.5</v>
      </c>
    </row>
    <row r="5" spans="1:8" x14ac:dyDescent="0.25">
      <c r="A5" s="18">
        <v>3</v>
      </c>
      <c r="B5" s="11">
        <v>63</v>
      </c>
      <c r="C5" s="3">
        <v>170</v>
      </c>
      <c r="D5" s="3">
        <f t="shared" si="0"/>
        <v>10710</v>
      </c>
      <c r="E5" s="4">
        <f t="shared" si="1"/>
        <v>3969</v>
      </c>
      <c r="G5" s="11" t="s">
        <v>6</v>
      </c>
      <c r="H5" s="4">
        <f>C15/12</f>
        <v>176.41666666666666</v>
      </c>
    </row>
    <row r="6" spans="1:8" x14ac:dyDescent="0.25">
      <c r="A6" s="18">
        <v>4</v>
      </c>
      <c r="B6" s="11">
        <v>72</v>
      </c>
      <c r="C6" s="3">
        <v>175</v>
      </c>
      <c r="D6" s="3">
        <f t="shared" si="0"/>
        <v>12600</v>
      </c>
      <c r="E6" s="4">
        <f t="shared" si="1"/>
        <v>5184</v>
      </c>
      <c r="G6" s="11" t="s">
        <v>9</v>
      </c>
      <c r="H6" s="4">
        <f>((12*D15)-(B15*C15))/((12*E15)-H3)</f>
        <v>0.83100436681222711</v>
      </c>
    </row>
    <row r="7" spans="1:8" x14ac:dyDescent="0.25">
      <c r="A7" s="18">
        <v>5</v>
      </c>
      <c r="B7" s="11">
        <v>58</v>
      </c>
      <c r="C7" s="3">
        <v>162</v>
      </c>
      <c r="D7" s="3">
        <f t="shared" si="0"/>
        <v>9396</v>
      </c>
      <c r="E7" s="4">
        <f t="shared" si="1"/>
        <v>3364</v>
      </c>
      <c r="G7" s="12" t="s">
        <v>7</v>
      </c>
      <c r="H7" s="6">
        <f>H5-(H6*H4)</f>
        <v>114.50684133915573</v>
      </c>
    </row>
    <row r="8" spans="1:8" x14ac:dyDescent="0.25">
      <c r="A8" s="18">
        <v>6</v>
      </c>
      <c r="B8" s="11">
        <v>78</v>
      </c>
      <c r="C8" s="3">
        <v>169</v>
      </c>
      <c r="D8" s="3">
        <f>B8*C8</f>
        <v>13182</v>
      </c>
      <c r="E8" s="4">
        <f t="shared" si="1"/>
        <v>6084</v>
      </c>
    </row>
    <row r="9" spans="1:8" x14ac:dyDescent="0.25">
      <c r="A9" s="18">
        <v>7</v>
      </c>
      <c r="B9" s="11">
        <v>85</v>
      </c>
      <c r="C9" s="3">
        <v>190</v>
      </c>
      <c r="D9" s="3">
        <f t="shared" si="0"/>
        <v>16150</v>
      </c>
      <c r="E9" s="4">
        <f t="shared" si="1"/>
        <v>7225</v>
      </c>
    </row>
    <row r="10" spans="1:8" x14ac:dyDescent="0.25">
      <c r="A10" s="18">
        <v>8</v>
      </c>
      <c r="B10" s="11">
        <v>85</v>
      </c>
      <c r="C10" s="3">
        <v>186</v>
      </c>
      <c r="D10" s="3">
        <f t="shared" si="0"/>
        <v>15810</v>
      </c>
      <c r="E10" s="4">
        <f t="shared" si="1"/>
        <v>7225</v>
      </c>
    </row>
    <row r="11" spans="1:8" x14ac:dyDescent="0.25">
      <c r="A11" s="18">
        <v>9</v>
      </c>
      <c r="B11" s="11">
        <v>73</v>
      </c>
      <c r="C11" s="3">
        <v>176</v>
      </c>
      <c r="D11" s="3">
        <f t="shared" si="0"/>
        <v>12848</v>
      </c>
      <c r="E11" s="4">
        <f t="shared" si="1"/>
        <v>5329</v>
      </c>
    </row>
    <row r="12" spans="1:8" x14ac:dyDescent="0.25">
      <c r="A12" s="18">
        <v>10</v>
      </c>
      <c r="B12" s="11">
        <v>62</v>
      </c>
      <c r="C12" s="3">
        <v>170</v>
      </c>
      <c r="D12" s="3">
        <f t="shared" si="0"/>
        <v>10540</v>
      </c>
      <c r="E12" s="4">
        <f t="shared" si="1"/>
        <v>3844</v>
      </c>
    </row>
    <row r="13" spans="1:8" x14ac:dyDescent="0.25">
      <c r="A13" s="18">
        <v>11</v>
      </c>
      <c r="B13" s="11">
        <v>80</v>
      </c>
      <c r="C13" s="3">
        <v>176</v>
      </c>
      <c r="D13" s="3">
        <f t="shared" si="0"/>
        <v>14080</v>
      </c>
      <c r="E13" s="4">
        <f t="shared" si="1"/>
        <v>6400</v>
      </c>
    </row>
    <row r="14" spans="1:8" x14ac:dyDescent="0.25">
      <c r="A14" s="19">
        <v>12</v>
      </c>
      <c r="B14" s="12">
        <v>72</v>
      </c>
      <c r="C14" s="5">
        <v>179</v>
      </c>
      <c r="D14" s="5">
        <f t="shared" si="0"/>
        <v>12888</v>
      </c>
      <c r="E14" s="6">
        <f t="shared" si="1"/>
        <v>5184</v>
      </c>
    </row>
    <row r="15" spans="1:8" x14ac:dyDescent="0.25">
      <c r="A15" t="s">
        <v>3</v>
      </c>
      <c r="B15" s="7">
        <f>SUM(B3:B14)</f>
        <v>894</v>
      </c>
      <c r="C15" s="9">
        <f t="shared" ref="C15:E15" si="2">SUM(C3:C14)</f>
        <v>2117</v>
      </c>
      <c r="D15" s="8">
        <f t="shared" si="2"/>
        <v>158668</v>
      </c>
      <c r="E15" s="13">
        <f t="shared" si="2"/>
        <v>67748</v>
      </c>
    </row>
    <row r="20" spans="1:12" x14ac:dyDescent="0.25">
      <c r="A20" s="37" t="s">
        <v>23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2" spans="1:12" x14ac:dyDescent="0.25">
      <c r="A22" s="20" t="s">
        <v>21</v>
      </c>
      <c r="B22" s="20" t="s">
        <v>1</v>
      </c>
      <c r="C22" s="21" t="s">
        <v>11</v>
      </c>
      <c r="D22" s="21" t="s">
        <v>12</v>
      </c>
      <c r="E22" s="21" t="s">
        <v>13</v>
      </c>
      <c r="F22" s="22" t="s">
        <v>14</v>
      </c>
      <c r="K22" s="33" t="s">
        <v>22</v>
      </c>
    </row>
    <row r="23" spans="1:12" x14ac:dyDescent="0.25">
      <c r="A23" s="26">
        <v>1</v>
      </c>
      <c r="B23" s="26">
        <v>74</v>
      </c>
      <c r="C23" s="27">
        <f>B35/12</f>
        <v>74.5</v>
      </c>
      <c r="D23" s="27">
        <f>B23-C23</f>
        <v>-0.5</v>
      </c>
      <c r="E23" s="27">
        <f>ABS(D23)</f>
        <v>0.5</v>
      </c>
      <c r="F23" s="32">
        <f>D23^2</f>
        <v>0.25</v>
      </c>
      <c r="H23" s="14" t="s">
        <v>15</v>
      </c>
      <c r="I23" s="24">
        <f>B35/12</f>
        <v>74.5</v>
      </c>
      <c r="K23" s="34">
        <v>58</v>
      </c>
    </row>
    <row r="24" spans="1:12" x14ac:dyDescent="0.25">
      <c r="A24" s="26">
        <v>2</v>
      </c>
      <c r="B24" s="26">
        <v>92</v>
      </c>
      <c r="C24" s="27">
        <f>C23</f>
        <v>74.5</v>
      </c>
      <c r="D24" s="27">
        <f>B24-C24</f>
        <v>17.5</v>
      </c>
      <c r="E24" s="27">
        <f t="shared" ref="E24:E34" si="3">ABS(D24)</f>
        <v>17.5</v>
      </c>
      <c r="F24" s="28">
        <f t="shared" ref="F24:F34" si="4">D24^2</f>
        <v>306.25</v>
      </c>
      <c r="H24" s="11" t="s">
        <v>16</v>
      </c>
      <c r="I24" s="4">
        <f>(K28+K29)/2</f>
        <v>73.5</v>
      </c>
      <c r="K24" s="35">
        <v>62</v>
      </c>
    </row>
    <row r="25" spans="1:12" x14ac:dyDescent="0.25">
      <c r="A25" s="26">
        <v>3</v>
      </c>
      <c r="B25" s="26">
        <v>63</v>
      </c>
      <c r="C25" s="27">
        <f t="shared" ref="C25:C34" si="5">C24</f>
        <v>74.5</v>
      </c>
      <c r="D25" s="27">
        <f>B25-C25</f>
        <v>-11.5</v>
      </c>
      <c r="E25" s="27">
        <f t="shared" si="3"/>
        <v>11.5</v>
      </c>
      <c r="F25" s="28">
        <f t="shared" si="4"/>
        <v>132.25</v>
      </c>
      <c r="H25" s="11" t="s">
        <v>17</v>
      </c>
      <c r="I25" s="23">
        <f>E35/12</f>
        <v>7.916666666666667</v>
      </c>
      <c r="K25" s="35">
        <v>63</v>
      </c>
    </row>
    <row r="26" spans="1:12" x14ac:dyDescent="0.25">
      <c r="A26" s="26">
        <v>4</v>
      </c>
      <c r="B26" s="26">
        <v>72</v>
      </c>
      <c r="C26" s="27">
        <f t="shared" si="5"/>
        <v>74.5</v>
      </c>
      <c r="D26" s="27">
        <f t="shared" ref="D26:D34" si="6">B26-C26</f>
        <v>-2.5</v>
      </c>
      <c r="E26" s="27">
        <f t="shared" si="3"/>
        <v>2.5</v>
      </c>
      <c r="F26" s="28">
        <f t="shared" si="4"/>
        <v>6.25</v>
      </c>
      <c r="H26" s="11" t="s">
        <v>18</v>
      </c>
      <c r="I26" s="23">
        <f>F35/12</f>
        <v>95.416666666666671</v>
      </c>
      <c r="K26" s="35">
        <v>72</v>
      </c>
    </row>
    <row r="27" spans="1:12" x14ac:dyDescent="0.25">
      <c r="A27" s="26">
        <v>5</v>
      </c>
      <c r="B27" s="26">
        <v>58</v>
      </c>
      <c r="C27" s="27">
        <f t="shared" si="5"/>
        <v>74.5</v>
      </c>
      <c r="D27" s="27">
        <f t="shared" si="6"/>
        <v>-16.5</v>
      </c>
      <c r="E27" s="27">
        <f t="shared" si="3"/>
        <v>16.5</v>
      </c>
      <c r="F27" s="28">
        <f t="shared" si="4"/>
        <v>272.25</v>
      </c>
      <c r="H27" s="11" t="s">
        <v>19</v>
      </c>
      <c r="I27" s="23">
        <f>SQRT(I26)</f>
        <v>9.7681455080617354</v>
      </c>
      <c r="K27" s="35">
        <v>72</v>
      </c>
    </row>
    <row r="28" spans="1:12" x14ac:dyDescent="0.25">
      <c r="A28" s="26">
        <v>6</v>
      </c>
      <c r="B28" s="26">
        <v>78</v>
      </c>
      <c r="C28" s="27">
        <f t="shared" si="5"/>
        <v>74.5</v>
      </c>
      <c r="D28" s="27">
        <f t="shared" si="6"/>
        <v>3.5</v>
      </c>
      <c r="E28" s="27">
        <f t="shared" si="3"/>
        <v>3.5</v>
      </c>
      <c r="F28" s="28">
        <f t="shared" si="4"/>
        <v>12.25</v>
      </c>
      <c r="H28" s="12" t="s">
        <v>20</v>
      </c>
      <c r="I28" s="6">
        <f>K34-K23</f>
        <v>34</v>
      </c>
      <c r="K28" s="35">
        <v>73</v>
      </c>
    </row>
    <row r="29" spans="1:12" x14ac:dyDescent="0.25">
      <c r="A29" s="26">
        <v>7</v>
      </c>
      <c r="B29" s="26">
        <v>85</v>
      </c>
      <c r="C29" s="27">
        <f t="shared" si="5"/>
        <v>74.5</v>
      </c>
      <c r="D29" s="27">
        <f t="shared" si="6"/>
        <v>10.5</v>
      </c>
      <c r="E29" s="27">
        <f t="shared" si="3"/>
        <v>10.5</v>
      </c>
      <c r="F29" s="28">
        <f t="shared" si="4"/>
        <v>110.25</v>
      </c>
      <c r="K29" s="35">
        <v>74</v>
      </c>
    </row>
    <row r="30" spans="1:12" x14ac:dyDescent="0.25">
      <c r="A30" s="26">
        <v>8</v>
      </c>
      <c r="B30" s="26">
        <v>85</v>
      </c>
      <c r="C30" s="27">
        <f t="shared" si="5"/>
        <v>74.5</v>
      </c>
      <c r="D30" s="27">
        <f t="shared" si="6"/>
        <v>10.5</v>
      </c>
      <c r="E30" s="27">
        <f t="shared" si="3"/>
        <v>10.5</v>
      </c>
      <c r="F30" s="28">
        <f t="shared" si="4"/>
        <v>110.25</v>
      </c>
      <c r="K30" s="35">
        <v>78</v>
      </c>
    </row>
    <row r="31" spans="1:12" x14ac:dyDescent="0.25">
      <c r="A31" s="26">
        <v>9</v>
      </c>
      <c r="B31" s="26">
        <v>73</v>
      </c>
      <c r="C31" s="27">
        <f t="shared" si="5"/>
        <v>74.5</v>
      </c>
      <c r="D31" s="27">
        <f t="shared" si="6"/>
        <v>-1.5</v>
      </c>
      <c r="E31" s="27">
        <f t="shared" si="3"/>
        <v>1.5</v>
      </c>
      <c r="F31" s="28">
        <f t="shared" si="4"/>
        <v>2.25</v>
      </c>
      <c r="K31" s="35">
        <v>80</v>
      </c>
    </row>
    <row r="32" spans="1:12" x14ac:dyDescent="0.25">
      <c r="A32" s="26">
        <v>10</v>
      </c>
      <c r="B32" s="26">
        <v>62</v>
      </c>
      <c r="C32" s="27">
        <f t="shared" si="5"/>
        <v>74.5</v>
      </c>
      <c r="D32" s="27">
        <f t="shared" si="6"/>
        <v>-12.5</v>
      </c>
      <c r="E32" s="27">
        <f t="shared" si="3"/>
        <v>12.5</v>
      </c>
      <c r="F32" s="28">
        <f t="shared" si="4"/>
        <v>156.25</v>
      </c>
      <c r="K32" s="35">
        <v>85</v>
      </c>
    </row>
    <row r="33" spans="1:11" x14ac:dyDescent="0.25">
      <c r="A33" s="26">
        <v>11</v>
      </c>
      <c r="B33" s="26">
        <v>80</v>
      </c>
      <c r="C33" s="27">
        <f t="shared" si="5"/>
        <v>74.5</v>
      </c>
      <c r="D33" s="27">
        <f t="shared" si="6"/>
        <v>5.5</v>
      </c>
      <c r="E33" s="27">
        <f t="shared" si="3"/>
        <v>5.5</v>
      </c>
      <c r="F33" s="28">
        <f t="shared" si="4"/>
        <v>30.25</v>
      </c>
      <c r="K33" s="35">
        <v>85</v>
      </c>
    </row>
    <row r="34" spans="1:11" x14ac:dyDescent="0.25">
      <c r="A34" s="29">
        <v>12</v>
      </c>
      <c r="B34" s="29">
        <v>72</v>
      </c>
      <c r="C34" s="30">
        <f t="shared" si="5"/>
        <v>74.5</v>
      </c>
      <c r="D34" s="30">
        <f t="shared" si="6"/>
        <v>-2.5</v>
      </c>
      <c r="E34" s="30">
        <f t="shared" si="3"/>
        <v>2.5</v>
      </c>
      <c r="F34" s="31">
        <f t="shared" si="4"/>
        <v>6.25</v>
      </c>
      <c r="K34" s="36">
        <v>92</v>
      </c>
    </row>
    <row r="35" spans="1:11" x14ac:dyDescent="0.25">
      <c r="A35" t="s">
        <v>3</v>
      </c>
      <c r="B35" s="7">
        <f>SUM(B23:B34)</f>
        <v>894</v>
      </c>
      <c r="C35" s="25"/>
      <c r="D35" s="25"/>
      <c r="E35" s="16">
        <f>SUM(E23:E34)</f>
        <v>95</v>
      </c>
      <c r="F35" s="9">
        <f>SUM(F23:F34)</f>
        <v>1145</v>
      </c>
    </row>
  </sheetData>
  <sortState ref="K19:K30">
    <sortCondition ref="K19:K30"/>
  </sortState>
  <mergeCells count="1">
    <mergeCell ref="A20:L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2024-04-15T20:39:53Z</dcterms:created>
  <dcterms:modified xsi:type="dcterms:W3CDTF">2024-04-16T05:10:04Z</dcterms:modified>
</cp:coreProperties>
</file>