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MONTES\Documents\Luis Montes Trabajos\2do Semestre Universidad\Desarrollo Sustentable\"/>
    </mc:Choice>
  </mc:AlternateContent>
  <xr:revisionPtr revIDLastSave="0" documentId="8_{23B7EA97-5B96-E042-88E6-3FFD06D95C7A}" xr6:coauthVersionLast="47" xr6:coauthVersionMax="47" xr10:uidLastSave="{00000000-0000-0000-0000-000000000000}"/>
  <bookViews>
    <workbookView xWindow="0" yWindow="0" windowWidth="20490" windowHeight="7155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1" l="1"/>
  <c r="C51" i="1"/>
  <c r="D3" i="1"/>
  <c r="E3" i="1"/>
  <c r="G3" i="1"/>
  <c r="D4" i="1"/>
  <c r="E4" i="1"/>
  <c r="G4" i="1"/>
  <c r="D5" i="1"/>
  <c r="E5" i="1"/>
  <c r="G5" i="1"/>
  <c r="D6" i="1"/>
  <c r="E6" i="1"/>
  <c r="G6" i="1"/>
  <c r="D7" i="1"/>
  <c r="E7" i="1"/>
  <c r="G7" i="1"/>
  <c r="D8" i="1"/>
  <c r="E8" i="1"/>
  <c r="G8" i="1"/>
  <c r="D9" i="1"/>
  <c r="E9" i="1"/>
  <c r="G9" i="1"/>
  <c r="D10" i="1"/>
  <c r="E10" i="1"/>
  <c r="G10" i="1"/>
  <c r="D11" i="1"/>
  <c r="E11" i="1"/>
  <c r="G11" i="1"/>
  <c r="D12" i="1"/>
  <c r="E12" i="1"/>
  <c r="G12" i="1"/>
  <c r="D13" i="1"/>
  <c r="E13" i="1"/>
  <c r="G13" i="1"/>
  <c r="D14" i="1"/>
  <c r="E14" i="1"/>
  <c r="G14" i="1"/>
  <c r="D15" i="1"/>
  <c r="E15" i="1"/>
  <c r="G15" i="1"/>
  <c r="D16" i="1"/>
  <c r="E16" i="1"/>
  <c r="G16" i="1"/>
  <c r="D17" i="1"/>
  <c r="E17" i="1"/>
  <c r="G17" i="1"/>
  <c r="D18" i="1"/>
  <c r="E18" i="1"/>
  <c r="G18" i="1"/>
  <c r="D19" i="1"/>
  <c r="E19" i="1"/>
  <c r="G19" i="1"/>
  <c r="D20" i="1"/>
  <c r="E20" i="1"/>
  <c r="G20" i="1"/>
  <c r="D21" i="1"/>
  <c r="E21" i="1"/>
  <c r="G21" i="1"/>
  <c r="D22" i="1"/>
  <c r="E22" i="1"/>
  <c r="G22" i="1"/>
  <c r="D23" i="1"/>
  <c r="E23" i="1"/>
  <c r="G23" i="1"/>
  <c r="D24" i="1"/>
  <c r="E24" i="1"/>
  <c r="G24" i="1"/>
  <c r="D25" i="1"/>
  <c r="E25" i="1"/>
  <c r="G25" i="1"/>
  <c r="D26" i="1"/>
  <c r="E26" i="1"/>
  <c r="G26" i="1"/>
  <c r="D27" i="1"/>
  <c r="E27" i="1"/>
  <c r="G27" i="1"/>
  <c r="D28" i="1"/>
  <c r="E28" i="1"/>
  <c r="G28" i="1"/>
  <c r="D29" i="1"/>
  <c r="E29" i="1"/>
  <c r="G29" i="1"/>
  <c r="D30" i="1"/>
  <c r="E30" i="1"/>
  <c r="G30" i="1"/>
  <c r="D31" i="1"/>
  <c r="E31" i="1"/>
  <c r="G31" i="1"/>
  <c r="D32" i="1"/>
  <c r="E32" i="1"/>
  <c r="G32" i="1"/>
  <c r="D33" i="1"/>
  <c r="E33" i="1"/>
  <c r="G33" i="1"/>
  <c r="D34" i="1"/>
  <c r="E34" i="1"/>
  <c r="G34" i="1"/>
  <c r="D35" i="1"/>
  <c r="E35" i="1"/>
  <c r="G35" i="1"/>
  <c r="D36" i="1"/>
  <c r="E36" i="1"/>
  <c r="G36" i="1"/>
  <c r="D37" i="1"/>
  <c r="E37" i="1"/>
  <c r="G37" i="1"/>
  <c r="D38" i="1"/>
  <c r="E38" i="1"/>
  <c r="G38" i="1"/>
  <c r="D39" i="1"/>
  <c r="E39" i="1"/>
  <c r="G39" i="1"/>
  <c r="D40" i="1"/>
  <c r="E40" i="1"/>
  <c r="G40" i="1"/>
  <c r="D41" i="1"/>
  <c r="E41" i="1"/>
  <c r="G41" i="1"/>
  <c r="D42" i="1"/>
  <c r="E42" i="1"/>
  <c r="G42" i="1"/>
  <c r="D43" i="1"/>
  <c r="E43" i="1"/>
  <c r="G43" i="1"/>
  <c r="D44" i="1"/>
  <c r="E44" i="1"/>
  <c r="G44" i="1"/>
  <c r="D45" i="1"/>
  <c r="E45" i="1"/>
  <c r="G45" i="1"/>
  <c r="D46" i="1"/>
  <c r="E46" i="1"/>
  <c r="G46" i="1"/>
  <c r="D47" i="1"/>
  <c r="E47" i="1"/>
  <c r="G47" i="1"/>
  <c r="D48" i="1"/>
  <c r="E48" i="1"/>
  <c r="G48" i="1"/>
  <c r="D49" i="1"/>
  <c r="E49" i="1"/>
  <c r="G49" i="1"/>
  <c r="D50" i="1"/>
  <c r="E50" i="1"/>
  <c r="G50" i="1"/>
  <c r="G51" i="1"/>
  <c r="L6" i="1"/>
  <c r="L7" i="1"/>
  <c r="E51" i="1"/>
  <c r="D51" i="1"/>
  <c r="L5" i="1"/>
  <c r="L4" i="1"/>
  <c r="F19" i="1"/>
  <c r="F11" i="1"/>
  <c r="F31" i="1"/>
  <c r="F3" i="1"/>
  <c r="F29" i="1"/>
  <c r="F15" i="1"/>
  <c r="F35" i="1"/>
  <c r="F50" i="1"/>
  <c r="F42" i="1"/>
  <c r="F34" i="1"/>
  <c r="F26" i="1"/>
  <c r="F4" i="1"/>
  <c r="F45" i="1"/>
  <c r="F37" i="1"/>
  <c r="F25" i="1"/>
  <c r="F20" i="1"/>
  <c r="F24" i="1"/>
  <c r="F28" i="1"/>
  <c r="F32" i="1"/>
  <c r="F36" i="1"/>
  <c r="F40" i="1"/>
  <c r="F44" i="1"/>
  <c r="F48" i="1"/>
  <c r="F23" i="1"/>
  <c r="F7" i="1"/>
  <c r="F47" i="1"/>
  <c r="F27" i="1"/>
  <c r="F39" i="1"/>
  <c r="F43" i="1"/>
  <c r="F49" i="1"/>
  <c r="F41" i="1"/>
  <c r="F33" i="1"/>
  <c r="F21" i="1"/>
  <c r="F5" i="1"/>
  <c r="F10" i="1"/>
  <c r="F18" i="1"/>
  <c r="F30" i="1"/>
  <c r="F38" i="1"/>
  <c r="F6" i="1"/>
  <c r="F46" i="1"/>
  <c r="F22" i="1"/>
  <c r="F14" i="1"/>
  <c r="F13" i="1"/>
  <c r="F17" i="1"/>
  <c r="F9" i="1"/>
  <c r="F8" i="1"/>
  <c r="F12" i="1"/>
  <c r="F16" i="1"/>
  <c r="F51" i="1"/>
</calcChain>
</file>

<file path=xl/sharedStrings.xml><?xml version="1.0" encoding="utf-8"?>
<sst xmlns="http://schemas.openxmlformats.org/spreadsheetml/2006/main" count="60" uniqueCount="60">
  <si>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</si>
  <si>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</si>
  <si>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</si>
  <si>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</si>
  <si>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</si>
  <si>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</si>
  <si>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</si>
  <si>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</si>
  <si>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</si>
  <si>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</si>
  <si>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</si>
  <si>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</si>
  <si>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Mes 13</t>
  </si>
  <si>
    <t>Mes 14</t>
  </si>
  <si>
    <t>Mes 15</t>
  </si>
  <si>
    <t>Mes 16</t>
  </si>
  <si>
    <t>Mes 17</t>
  </si>
  <si>
    <t>Mes 18</t>
  </si>
  <si>
    <t>Mes 19</t>
  </si>
  <si>
    <t>Mes 20</t>
  </si>
  <si>
    <t>Mes 21</t>
  </si>
  <si>
    <t>Mes 22</t>
  </si>
  <si>
    <t>Mes 23</t>
  </si>
  <si>
    <t>Mes 24</t>
  </si>
  <si>
    <t>Mes 25</t>
  </si>
  <si>
    <t>Mes 26</t>
  </si>
  <si>
    <t>Mes 27</t>
  </si>
  <si>
    <t>Mes 28</t>
  </si>
  <si>
    <t>Mes 29</t>
  </si>
  <si>
    <t>Mes 30</t>
  </si>
  <si>
    <t>Mes 31</t>
  </si>
  <si>
    <t>Mes 32</t>
  </si>
  <si>
    <t>Mes 33</t>
  </si>
  <si>
    <t>Mes 34</t>
  </si>
  <si>
    <t>Mes 35</t>
  </si>
  <si>
    <t>Mes 36</t>
  </si>
  <si>
    <t>Mes 37</t>
  </si>
  <si>
    <t>Mes 38</t>
  </si>
  <si>
    <t>Mes 39</t>
  </si>
  <si>
    <t>Mes 40</t>
  </si>
  <si>
    <t>Mes 41</t>
  </si>
  <si>
    <t>Mes 42</t>
  </si>
  <si>
    <t>Mes 43</t>
  </si>
  <si>
    <t>Mes 44</t>
  </si>
  <si>
    <t>Mes 45</t>
  </si>
  <si>
    <t>Mes 46</t>
  </si>
  <si>
    <t>Mes 47</t>
  </si>
  <si>
    <t>Mes 48</t>
  </si>
  <si>
    <t>x-µ</t>
  </si>
  <si>
    <t>(x)</t>
  </si>
  <si>
    <t>Val. Abs</t>
  </si>
  <si>
    <t>Mes</t>
  </si>
  <si>
    <t>SUMATORIA</t>
  </si>
  <si>
    <r>
      <t>Media (</t>
    </r>
    <r>
      <rPr>
        <b/>
        <sz val="12"/>
        <color theme="1"/>
        <rFont val="Calibri"/>
        <family val="2"/>
      </rPr>
      <t>µ</t>
    </r>
    <r>
      <rPr>
        <b/>
        <sz val="12"/>
        <color theme="1"/>
        <rFont val="Calibri"/>
        <family val="2"/>
        <scheme val="minor"/>
      </rPr>
      <t>)</t>
    </r>
  </si>
  <si>
    <r>
      <t>(x-µ)</t>
    </r>
    <r>
      <rPr>
        <b/>
        <sz val="12"/>
        <color theme="1"/>
        <rFont val="Calibri"/>
        <family val="2"/>
      </rPr>
      <t>²</t>
    </r>
  </si>
  <si>
    <t>VARIANZA</t>
  </si>
  <si>
    <t>DESVIACION TIPICA</t>
  </si>
  <si>
    <t>RANGO</t>
  </si>
  <si>
    <t>MEDIANA</t>
  </si>
  <si>
    <t>MEDIA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</si>
</sst>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000"/>
    <numFmt numFmtId="166" formatCode="0.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165" fontId="0" fillId="0" borderId="0" xfId="0" applyNumberFormat="1"/>
    <xf numFmtId="0" fontId="0" fillId="2" borderId="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164" fontId="0" fillId="2" borderId="0" xfId="0" applyNumberFormat="1" applyFill="1" applyBorder="1" applyAlignment="1">
      <alignment horizontal="center"/>
    </xf>
    <xf numFmtId="164" fontId="0" fillId="2" borderId="5" xfId="0" applyNumberFormat="1" applyFill="1" applyBorder="1" applyAlignment="1">
      <alignment horizontal="center"/>
    </xf>
    <xf numFmtId="166" fontId="0" fillId="2" borderId="0" xfId="0" applyNumberForma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3" borderId="0" xfId="0" applyFill="1" applyAlignment="1">
      <alignment horizontal="center"/>
    </xf>
    <xf numFmtId="164" fontId="0" fillId="3" borderId="0" xfId="0" applyNumberFormat="1" applyFill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1" fillId="0" borderId="6" xfId="0" applyFont="1" applyBorder="1" applyAlignment="1">
      <alignment horizontal="center"/>
    </xf>
    <xf numFmtId="164" fontId="0" fillId="0" borderId="8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 /><Relationship Id="rId1" Type="http://schemas.microsoft.com/office/2011/relationships/chartStyle" Target="style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Hoja1!$C$2</c:f>
              <c:strCache>
                <c:ptCount val="1"/>
                <c:pt idx="0">
                  <c:v>(x)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Hoja1!$B$3:$B$50</c:f>
              <c:strCache>
                <c:ptCount val="48"/>
                <c:pt idx="0">
                  <c:v>Mes 1</c:v>
                </c:pt>
                <c:pt idx="1">
                  <c:v>Mes 2</c:v>
                </c:pt>
                <c:pt idx="2">
                  <c:v>Mes 3</c:v>
                </c:pt>
                <c:pt idx="3">
                  <c:v>Mes 4</c:v>
                </c:pt>
                <c:pt idx="4">
                  <c:v>Mes 5</c:v>
                </c:pt>
                <c:pt idx="5">
                  <c:v>Mes 6</c:v>
                </c:pt>
                <c:pt idx="6">
                  <c:v>Mes 7</c:v>
                </c:pt>
                <c:pt idx="7">
                  <c:v>Mes 8</c:v>
                </c:pt>
                <c:pt idx="8">
                  <c:v>Mes 9</c:v>
                </c:pt>
                <c:pt idx="9">
                  <c:v>Mes 10</c:v>
                </c:pt>
                <c:pt idx="10">
                  <c:v>Mes 11</c:v>
                </c:pt>
                <c:pt idx="11">
                  <c:v>Mes 12</c:v>
                </c:pt>
                <c:pt idx="12">
                  <c:v>Mes 13</c:v>
                </c:pt>
                <c:pt idx="13">
                  <c:v>Mes 14</c:v>
                </c:pt>
                <c:pt idx="14">
                  <c:v>Mes 15</c:v>
                </c:pt>
                <c:pt idx="15">
                  <c:v>Mes 16</c:v>
                </c:pt>
                <c:pt idx="16">
                  <c:v>Mes 17</c:v>
                </c:pt>
                <c:pt idx="17">
                  <c:v>Mes 18</c:v>
                </c:pt>
                <c:pt idx="18">
                  <c:v>Mes 19</c:v>
                </c:pt>
                <c:pt idx="19">
                  <c:v>Mes 20</c:v>
                </c:pt>
                <c:pt idx="20">
                  <c:v>Mes 21</c:v>
                </c:pt>
                <c:pt idx="21">
                  <c:v>Mes 22</c:v>
                </c:pt>
                <c:pt idx="22">
                  <c:v>Mes 23</c:v>
                </c:pt>
                <c:pt idx="23">
                  <c:v>Mes 24</c:v>
                </c:pt>
                <c:pt idx="24">
                  <c:v>Mes 25</c:v>
                </c:pt>
                <c:pt idx="25">
                  <c:v>Mes 26</c:v>
                </c:pt>
                <c:pt idx="26">
                  <c:v>Mes 27</c:v>
                </c:pt>
                <c:pt idx="27">
                  <c:v>Mes 28</c:v>
                </c:pt>
                <c:pt idx="28">
                  <c:v>Mes 29</c:v>
                </c:pt>
                <c:pt idx="29">
                  <c:v>Mes 30</c:v>
                </c:pt>
                <c:pt idx="30">
                  <c:v>Mes 31</c:v>
                </c:pt>
                <c:pt idx="31">
                  <c:v>Mes 32</c:v>
                </c:pt>
                <c:pt idx="32">
                  <c:v>Mes 33</c:v>
                </c:pt>
                <c:pt idx="33">
                  <c:v>Mes 34</c:v>
                </c:pt>
                <c:pt idx="34">
                  <c:v>Mes 35</c:v>
                </c:pt>
                <c:pt idx="35">
                  <c:v>Mes 36</c:v>
                </c:pt>
                <c:pt idx="36">
                  <c:v>Mes 37</c:v>
                </c:pt>
                <c:pt idx="37">
                  <c:v>Mes 38</c:v>
                </c:pt>
                <c:pt idx="38">
                  <c:v>Mes 39</c:v>
                </c:pt>
                <c:pt idx="39">
                  <c:v>Mes 40</c:v>
                </c:pt>
                <c:pt idx="40">
                  <c:v>Mes 41</c:v>
                </c:pt>
                <c:pt idx="41">
                  <c:v>Mes 42</c:v>
                </c:pt>
                <c:pt idx="42">
                  <c:v>Mes 43</c:v>
                </c:pt>
                <c:pt idx="43">
                  <c:v>Mes 44</c:v>
                </c:pt>
                <c:pt idx="44">
                  <c:v>Mes 45</c:v>
                </c:pt>
                <c:pt idx="45">
                  <c:v>Mes 46</c:v>
                </c:pt>
                <c:pt idx="46">
                  <c:v>Mes 47</c:v>
                </c:pt>
                <c:pt idx="47">
                  <c:v>Mes 48</c:v>
                </c:pt>
              </c:strCache>
            </c:strRef>
          </c:cat>
          <c:val>
            <c:numRef>
              <c:f>Hoja1!$C$3:$C$50</c:f>
              <c:numCache>
                <c:formatCode>General</c:formatCode>
                <c:ptCount val="48"/>
                <c:pt idx="0">
                  <c:v>44.347000000000001</c:v>
                </c:pt>
                <c:pt idx="1">
                  <c:v>12.445</c:v>
                </c:pt>
                <c:pt idx="2" formatCode="0.000">
                  <c:v>26.88</c:v>
                </c:pt>
                <c:pt idx="3">
                  <c:v>23.366</c:v>
                </c:pt>
                <c:pt idx="4">
                  <c:v>42.463999999999999</c:v>
                </c:pt>
                <c:pt idx="5" formatCode="0.000">
                  <c:v>15.48</c:v>
                </c:pt>
                <c:pt idx="6">
                  <c:v>21.562000000000001</c:v>
                </c:pt>
                <c:pt idx="7">
                  <c:v>11.625</c:v>
                </c:pt>
                <c:pt idx="8">
                  <c:v>39.496000000000002</c:v>
                </c:pt>
                <c:pt idx="9">
                  <c:v>39.402000000000001</c:v>
                </c:pt>
                <c:pt idx="10">
                  <c:v>47.698999999999998</c:v>
                </c:pt>
                <c:pt idx="11">
                  <c:v>44.314999999999998</c:v>
                </c:pt>
                <c:pt idx="12">
                  <c:v>29.581</c:v>
                </c:pt>
                <c:pt idx="13" formatCode="0.000">
                  <c:v>44.32</c:v>
                </c:pt>
                <c:pt idx="14">
                  <c:v>35.264000000000003</c:v>
                </c:pt>
                <c:pt idx="15">
                  <c:v>10.124000000000001</c:v>
                </c:pt>
                <c:pt idx="16" formatCode="0.000">
                  <c:v>43.52</c:v>
                </c:pt>
                <c:pt idx="17" formatCode="0.000">
                  <c:v>26.36</c:v>
                </c:pt>
                <c:pt idx="18">
                  <c:v>19.533999999999999</c:v>
                </c:pt>
                <c:pt idx="19">
                  <c:v>30.754999999999999</c:v>
                </c:pt>
                <c:pt idx="20">
                  <c:v>37.326999999999998</c:v>
                </c:pt>
                <c:pt idx="21">
                  <c:v>15.832000000000001</c:v>
                </c:pt>
                <c:pt idx="22">
                  <c:v>33.918999999999997</c:v>
                </c:pt>
                <c:pt idx="23">
                  <c:v>29.498000000000001</c:v>
                </c:pt>
                <c:pt idx="24">
                  <c:v>46.136000000000003</c:v>
                </c:pt>
                <c:pt idx="25">
                  <c:v>18.007000000000001</c:v>
                </c:pt>
                <c:pt idx="26">
                  <c:v>36.338999999999999</c:v>
                </c:pt>
                <c:pt idx="27">
                  <c:v>27.696000000000002</c:v>
                </c:pt>
                <c:pt idx="28">
                  <c:v>47.412999999999997</c:v>
                </c:pt>
                <c:pt idx="29">
                  <c:v>47.636000000000003</c:v>
                </c:pt>
                <c:pt idx="30">
                  <c:v>20.978000000000002</c:v>
                </c:pt>
                <c:pt idx="31">
                  <c:v>49.079000000000001</c:v>
                </c:pt>
                <c:pt idx="32">
                  <c:v>40.667999999999999</c:v>
                </c:pt>
                <c:pt idx="33">
                  <c:v>45.932000000000002</c:v>
                </c:pt>
                <c:pt idx="34">
                  <c:v>40.454000000000001</c:v>
                </c:pt>
                <c:pt idx="35">
                  <c:v>46.131999999999998</c:v>
                </c:pt>
                <c:pt idx="36">
                  <c:v>35.054000000000002</c:v>
                </c:pt>
                <c:pt idx="37">
                  <c:v>11.906000000000001</c:v>
                </c:pt>
                <c:pt idx="38">
                  <c:v>22.532</c:v>
                </c:pt>
                <c:pt idx="39">
                  <c:v>43.045000000000002</c:v>
                </c:pt>
                <c:pt idx="40">
                  <c:v>45.073999999999998</c:v>
                </c:pt>
                <c:pt idx="41">
                  <c:v>16.504999999999999</c:v>
                </c:pt>
                <c:pt idx="42">
                  <c:v>27.335999999999999</c:v>
                </c:pt>
                <c:pt idx="43">
                  <c:v>37.831000000000003</c:v>
                </c:pt>
                <c:pt idx="44">
                  <c:v>29.757000000000001</c:v>
                </c:pt>
                <c:pt idx="45">
                  <c:v>37.765000000000001</c:v>
                </c:pt>
                <c:pt idx="46">
                  <c:v>22.236999999999998</c:v>
                </c:pt>
                <c:pt idx="47">
                  <c:v>38.600999999999999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67-2A40-8613-913BE3C2A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8609248"/>
        <c:axId val="1708603264"/>
      </c:lineChart>
      <c:catAx>
        <c:axId val="1708609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708603264"/>
        <c:crosses val="autoZero"/>
        <c:auto val="1"/>
        <c:lblAlgn val="ctr"/>
        <c:lblOffset val="100"/>
        <c:noMultiLvlLbl val="0"/>
      </c:catAx>
      <c:valAx>
        <c:axId val="1708603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708609248"/>
        <c:crosses val="autoZero"/>
        <c:crossBetween val="between"/>
      </c:valAx>
      <c:spPr>
        <a:solidFill>
          <a:schemeClr val="accent1">
            <a:lumMod val="20000"/>
            <a:lumOff val="80000"/>
            <a:alpha val="24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554714</xdr:colOff>
      <xdr:row>9</xdr:row>
      <xdr:rowOff>14288</xdr:rowOff>
    </xdr:from>
    <xdr:to>
      <xdr:col>15</xdr:col>
      <xdr:colOff>524411</xdr:colOff>
      <xdr:row>23</xdr:row>
      <xdr:rowOff>90486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51"/>
  <sheetViews>
    <sheetView tabSelected="1" zoomScale="89" zoomScaleNormal="89" workbookViewId="0">
      <selection activeCell="L8" sqref="L8"/>
    </sheetView>
  </sheetViews>
  <sheetFormatPr defaultColWidth="10.76171875" defaultRowHeight="15" x14ac:dyDescent="0.2"/>
  <cols>
    <col min="2" max="2" width="12.64453125" customWidth="1"/>
    <col min="4" max="4" width="13.98828125" customWidth="1"/>
    <col min="7" max="7" width="13.44921875" customWidth="1"/>
    <col min="8" max="8" width="16.6796875" bestFit="1" customWidth="1"/>
    <col min="11" max="11" width="18.5625" customWidth="1"/>
    <col min="12" max="12" width="17.21875" customWidth="1"/>
  </cols>
  <sheetData>
    <row r="1" spans="2:12" ht="15.75" thickBot="1" x14ac:dyDescent="0.25"/>
    <row r="2" spans="2:12" ht="15.75" thickBot="1" x14ac:dyDescent="0.25">
      <c r="B2" s="16" t="s">
        <v>51</v>
      </c>
      <c r="C2" s="17" t="s">
        <v>49</v>
      </c>
      <c r="D2" s="17" t="s">
        <v>53</v>
      </c>
      <c r="E2" s="17" t="s">
        <v>48</v>
      </c>
      <c r="F2" s="17" t="s">
        <v>50</v>
      </c>
      <c r="G2" s="18" t="s">
        <v>54</v>
      </c>
    </row>
    <row r="3" spans="2:12" ht="15.75" thickBot="1" x14ac:dyDescent="0.25">
      <c r="B3" s="2" t="s">
        <v>0</v>
      </c>
      <c r="C3" s="3">
        <v>44.347000000000001</v>
      </c>
      <c r="D3" s="4">
        <f>C51/48</f>
        <v>32.483916666666666</v>
      </c>
      <c r="E3" s="4">
        <f>C3-D3</f>
        <v>11.863083333333336</v>
      </c>
      <c r="F3" s="4">
        <f>ABS(E3)</f>
        <v>11.863083333333336</v>
      </c>
      <c r="G3" s="5">
        <f>E3^2</f>
        <v>140.73274617361116</v>
      </c>
      <c r="H3" s="1"/>
      <c r="K3" s="11"/>
      <c r="L3" s="11"/>
    </row>
    <row r="4" spans="2:12" x14ac:dyDescent="0.2">
      <c r="B4" s="2" t="s">
        <v>1</v>
      </c>
      <c r="C4" s="3">
        <v>12.445</v>
      </c>
      <c r="D4" s="6">
        <f>C51/48</f>
        <v>32.483916666666666</v>
      </c>
      <c r="E4" s="4">
        <f>C4-D4</f>
        <v>-20.038916666666665</v>
      </c>
      <c r="F4" s="4">
        <f t="shared" ref="F4:F50" si="0">ABS(E4)</f>
        <v>20.038916666666665</v>
      </c>
      <c r="G4" s="5">
        <f t="shared" ref="G4:G50" si="1">E4^2</f>
        <v>401.55818117361105</v>
      </c>
      <c r="K4" s="19" t="s">
        <v>59</v>
      </c>
      <c r="L4" s="20">
        <f>C51/48</f>
        <v>32.483916666666666</v>
      </c>
    </row>
    <row r="5" spans="2:12" x14ac:dyDescent="0.2">
      <c r="B5" s="2" t="s">
        <v>2</v>
      </c>
      <c r="C5" s="4">
        <v>26.88</v>
      </c>
      <c r="D5" s="4">
        <f>C51/48</f>
        <v>32.483916666666666</v>
      </c>
      <c r="E5" s="4">
        <f>C5-D5</f>
        <v>-5.6039166666666667</v>
      </c>
      <c r="F5" s="4">
        <f t="shared" si="0"/>
        <v>5.6039166666666667</v>
      </c>
      <c r="G5" s="5">
        <f t="shared" si="1"/>
        <v>31.403882006944443</v>
      </c>
      <c r="K5" s="21" t="s">
        <v>58</v>
      </c>
      <c r="L5" s="22">
        <f>MEDIAN(C3:C50)</f>
        <v>35.159000000000006</v>
      </c>
    </row>
    <row r="6" spans="2:12" x14ac:dyDescent="0.2">
      <c r="B6" s="2" t="s">
        <v>3</v>
      </c>
      <c r="C6" s="3">
        <v>23.366</v>
      </c>
      <c r="D6" s="4">
        <f>C51/48</f>
        <v>32.483916666666666</v>
      </c>
      <c r="E6" s="4">
        <f t="shared" ref="E6:E50" si="2">C6-D6</f>
        <v>-9.117916666666666</v>
      </c>
      <c r="F6" s="4">
        <f t="shared" si="0"/>
        <v>9.117916666666666</v>
      </c>
      <c r="G6" s="5">
        <f t="shared" si="1"/>
        <v>83.136404340277764</v>
      </c>
      <c r="K6" s="21" t="s">
        <v>55</v>
      </c>
      <c r="L6" s="23">
        <f>G51/48</f>
        <v>134.27688290972216</v>
      </c>
    </row>
    <row r="7" spans="2:12" x14ac:dyDescent="0.2">
      <c r="B7" s="2" t="s">
        <v>4</v>
      </c>
      <c r="C7" s="3">
        <v>42.463999999999999</v>
      </c>
      <c r="D7" s="4">
        <f>C51/48</f>
        <v>32.483916666666666</v>
      </c>
      <c r="E7" s="4">
        <f t="shared" si="2"/>
        <v>9.980083333333333</v>
      </c>
      <c r="F7" s="4">
        <f t="shared" si="0"/>
        <v>9.980083333333333</v>
      </c>
      <c r="G7" s="5">
        <f t="shared" si="1"/>
        <v>99.602063340277766</v>
      </c>
      <c r="K7" s="21" t="s">
        <v>56</v>
      </c>
      <c r="L7" s="23">
        <f>SQRT(L6)</f>
        <v>11.587790251368988</v>
      </c>
    </row>
    <row r="8" spans="2:12" ht="15.75" thickBot="1" x14ac:dyDescent="0.25">
      <c r="B8" s="2" t="s">
        <v>5</v>
      </c>
      <c r="C8" s="4">
        <v>15.48</v>
      </c>
      <c r="D8" s="4">
        <f>C51/48</f>
        <v>32.483916666666666</v>
      </c>
      <c r="E8" s="4">
        <f t="shared" si="2"/>
        <v>-17.003916666666665</v>
      </c>
      <c r="F8" s="4">
        <f t="shared" si="0"/>
        <v>17.003916666666665</v>
      </c>
      <c r="G8" s="5">
        <f t="shared" si="1"/>
        <v>289.13318200694442</v>
      </c>
      <c r="K8" s="24" t="s">
        <v>57</v>
      </c>
      <c r="L8" s="25">
        <f>MAX(C3:C50)-MIN(C3:C50)</f>
        <v>38.954999999999998</v>
      </c>
    </row>
    <row r="9" spans="2:12" x14ac:dyDescent="0.2">
      <c r="B9" s="2" t="s">
        <v>6</v>
      </c>
      <c r="C9" s="3">
        <v>21.562000000000001</v>
      </c>
      <c r="D9" s="4">
        <f>C51/48</f>
        <v>32.483916666666666</v>
      </c>
      <c r="E9" s="4">
        <f t="shared" si="2"/>
        <v>-10.921916666666664</v>
      </c>
      <c r="F9" s="4">
        <f t="shared" si="0"/>
        <v>10.921916666666664</v>
      </c>
      <c r="G9" s="5">
        <f t="shared" si="1"/>
        <v>119.28826367361107</v>
      </c>
      <c r="K9" s="11"/>
      <c r="L9" s="11"/>
    </row>
    <row r="10" spans="2:12" x14ac:dyDescent="0.2">
      <c r="B10" s="2" t="s">
        <v>7</v>
      </c>
      <c r="C10" s="3">
        <v>11.625</v>
      </c>
      <c r="D10" s="4">
        <f>C51/48</f>
        <v>32.483916666666666</v>
      </c>
      <c r="E10" s="4">
        <f t="shared" si="2"/>
        <v>-20.858916666666666</v>
      </c>
      <c r="F10" s="4">
        <f t="shared" si="0"/>
        <v>20.858916666666666</v>
      </c>
      <c r="G10" s="5">
        <f t="shared" si="1"/>
        <v>435.09440450694439</v>
      </c>
    </row>
    <row r="11" spans="2:12" x14ac:dyDescent="0.2">
      <c r="B11" s="2" t="s">
        <v>8</v>
      </c>
      <c r="C11" s="3">
        <v>39.496000000000002</v>
      </c>
      <c r="D11" s="4">
        <f>C51/48</f>
        <v>32.483916666666666</v>
      </c>
      <c r="E11" s="4">
        <f t="shared" si="2"/>
        <v>7.0120833333333366</v>
      </c>
      <c r="F11" s="4">
        <f t="shared" si="0"/>
        <v>7.0120833333333366</v>
      </c>
      <c r="G11" s="5">
        <f t="shared" si="1"/>
        <v>49.169312673611159</v>
      </c>
    </row>
    <row r="12" spans="2:12" x14ac:dyDescent="0.2">
      <c r="B12" s="2" t="s">
        <v>9</v>
      </c>
      <c r="C12" s="3">
        <v>39.402000000000001</v>
      </c>
      <c r="D12" s="4">
        <f>C51/48</f>
        <v>32.483916666666666</v>
      </c>
      <c r="E12" s="4">
        <f t="shared" si="2"/>
        <v>6.9180833333333354</v>
      </c>
      <c r="F12" s="4">
        <f t="shared" si="0"/>
        <v>6.9180833333333354</v>
      </c>
      <c r="G12" s="5">
        <f t="shared" si="1"/>
        <v>47.859877006944473</v>
      </c>
    </row>
    <row r="13" spans="2:12" x14ac:dyDescent="0.2">
      <c r="B13" s="2" t="s">
        <v>10</v>
      </c>
      <c r="C13" s="3">
        <v>47.698999999999998</v>
      </c>
      <c r="D13" s="4">
        <f>C51/48</f>
        <v>32.483916666666666</v>
      </c>
      <c r="E13" s="4">
        <f t="shared" si="2"/>
        <v>15.215083333333332</v>
      </c>
      <c r="F13" s="4">
        <f t="shared" si="0"/>
        <v>15.215083333333332</v>
      </c>
      <c r="G13" s="5">
        <f t="shared" si="1"/>
        <v>231.49876084027775</v>
      </c>
    </row>
    <row r="14" spans="2:12" x14ac:dyDescent="0.2">
      <c r="B14" s="2" t="s">
        <v>11</v>
      </c>
      <c r="C14" s="3">
        <v>44.314999999999998</v>
      </c>
      <c r="D14" s="4">
        <f>C51/48</f>
        <v>32.483916666666666</v>
      </c>
      <c r="E14" s="4">
        <f t="shared" si="2"/>
        <v>11.831083333333332</v>
      </c>
      <c r="F14" s="4">
        <f t="shared" si="0"/>
        <v>11.831083333333332</v>
      </c>
      <c r="G14" s="5">
        <f t="shared" si="1"/>
        <v>139.97453284027776</v>
      </c>
    </row>
    <row r="15" spans="2:12" x14ac:dyDescent="0.2">
      <c r="B15" s="2" t="s">
        <v>12</v>
      </c>
      <c r="C15" s="3">
        <v>29.581</v>
      </c>
      <c r="D15" s="4">
        <f>C51/48</f>
        <v>32.483916666666666</v>
      </c>
      <c r="E15" s="4">
        <f t="shared" si="2"/>
        <v>-2.9029166666666661</v>
      </c>
      <c r="F15" s="4">
        <f t="shared" si="0"/>
        <v>2.9029166666666661</v>
      </c>
      <c r="G15" s="5">
        <f t="shared" si="1"/>
        <v>8.4269251736111084</v>
      </c>
    </row>
    <row r="16" spans="2:12" x14ac:dyDescent="0.2">
      <c r="B16" s="2" t="s">
        <v>13</v>
      </c>
      <c r="C16" s="4">
        <v>44.32</v>
      </c>
      <c r="D16" s="4">
        <f>C51/48</f>
        <v>32.483916666666666</v>
      </c>
      <c r="E16" s="4">
        <f t="shared" si="2"/>
        <v>11.836083333333335</v>
      </c>
      <c r="F16" s="4">
        <f t="shared" si="0"/>
        <v>11.836083333333335</v>
      </c>
      <c r="G16" s="5">
        <f t="shared" si="1"/>
        <v>140.09286867361115</v>
      </c>
    </row>
    <row r="17" spans="2:7" x14ac:dyDescent="0.2">
      <c r="B17" s="2" t="s">
        <v>14</v>
      </c>
      <c r="C17" s="3">
        <v>35.264000000000003</v>
      </c>
      <c r="D17" s="4">
        <f>C51/48</f>
        <v>32.483916666666666</v>
      </c>
      <c r="E17" s="4">
        <f t="shared" si="2"/>
        <v>2.7800833333333372</v>
      </c>
      <c r="F17" s="4">
        <f t="shared" si="0"/>
        <v>2.7800833333333372</v>
      </c>
      <c r="G17" s="5">
        <f t="shared" si="1"/>
        <v>7.7288633402777993</v>
      </c>
    </row>
    <row r="18" spans="2:7" x14ac:dyDescent="0.2">
      <c r="B18" s="2" t="s">
        <v>15</v>
      </c>
      <c r="C18" s="3">
        <v>10.124000000000001</v>
      </c>
      <c r="D18" s="4">
        <f>C51/48</f>
        <v>32.483916666666666</v>
      </c>
      <c r="E18" s="4">
        <f t="shared" si="2"/>
        <v>-22.359916666666663</v>
      </c>
      <c r="F18" s="4">
        <f t="shared" si="0"/>
        <v>22.359916666666663</v>
      </c>
      <c r="G18" s="5">
        <f t="shared" si="1"/>
        <v>499.96587334027765</v>
      </c>
    </row>
    <row r="19" spans="2:7" x14ac:dyDescent="0.2">
      <c r="B19" s="2" t="s">
        <v>16</v>
      </c>
      <c r="C19" s="4">
        <v>43.52</v>
      </c>
      <c r="D19" s="4">
        <f>C51/48</f>
        <v>32.483916666666666</v>
      </c>
      <c r="E19" s="4">
        <f t="shared" si="2"/>
        <v>11.036083333333337</v>
      </c>
      <c r="F19" s="4">
        <f t="shared" si="0"/>
        <v>11.036083333333337</v>
      </c>
      <c r="G19" s="5">
        <f t="shared" si="1"/>
        <v>121.79513534027787</v>
      </c>
    </row>
    <row r="20" spans="2:7" x14ac:dyDescent="0.2">
      <c r="B20" s="2" t="s">
        <v>17</v>
      </c>
      <c r="C20" s="4">
        <v>26.36</v>
      </c>
      <c r="D20" s="4">
        <f>C51/48</f>
        <v>32.483916666666666</v>
      </c>
      <c r="E20" s="4">
        <f t="shared" si="2"/>
        <v>-6.1239166666666662</v>
      </c>
      <c r="F20" s="4">
        <f t="shared" si="0"/>
        <v>6.1239166666666662</v>
      </c>
      <c r="G20" s="5">
        <f t="shared" si="1"/>
        <v>37.502355340277774</v>
      </c>
    </row>
    <row r="21" spans="2:7" x14ac:dyDescent="0.2">
      <c r="B21" s="2" t="s">
        <v>18</v>
      </c>
      <c r="C21" s="3">
        <v>19.533999999999999</v>
      </c>
      <c r="D21" s="4">
        <f>C51/48</f>
        <v>32.483916666666666</v>
      </c>
      <c r="E21" s="4">
        <f t="shared" si="2"/>
        <v>-12.949916666666667</v>
      </c>
      <c r="F21" s="4">
        <f t="shared" si="0"/>
        <v>12.949916666666667</v>
      </c>
      <c r="G21" s="5">
        <f t="shared" si="1"/>
        <v>167.70034167361112</v>
      </c>
    </row>
    <row r="22" spans="2:7" x14ac:dyDescent="0.2">
      <c r="B22" s="2" t="s">
        <v>19</v>
      </c>
      <c r="C22" s="3">
        <v>30.754999999999999</v>
      </c>
      <c r="D22" s="4">
        <f>C51/48</f>
        <v>32.483916666666666</v>
      </c>
      <c r="E22" s="4">
        <f t="shared" si="2"/>
        <v>-1.7289166666666667</v>
      </c>
      <c r="F22" s="4">
        <f t="shared" si="0"/>
        <v>1.7289166666666667</v>
      </c>
      <c r="G22" s="5">
        <f t="shared" si="1"/>
        <v>2.9891528402777778</v>
      </c>
    </row>
    <row r="23" spans="2:7" x14ac:dyDescent="0.2">
      <c r="B23" s="2" t="s">
        <v>20</v>
      </c>
      <c r="C23" s="3">
        <v>37.326999999999998</v>
      </c>
      <c r="D23" s="4">
        <f>C51/48</f>
        <v>32.483916666666666</v>
      </c>
      <c r="E23" s="4">
        <f t="shared" si="2"/>
        <v>4.8430833333333325</v>
      </c>
      <c r="F23" s="4">
        <f t="shared" si="0"/>
        <v>4.8430833333333325</v>
      </c>
      <c r="G23" s="5">
        <f t="shared" si="1"/>
        <v>23.455456173611104</v>
      </c>
    </row>
    <row r="24" spans="2:7" x14ac:dyDescent="0.2">
      <c r="B24" s="2" t="s">
        <v>21</v>
      </c>
      <c r="C24" s="3">
        <v>15.832000000000001</v>
      </c>
      <c r="D24" s="4">
        <f>C51/48</f>
        <v>32.483916666666666</v>
      </c>
      <c r="E24" s="4">
        <f t="shared" si="2"/>
        <v>-16.651916666666665</v>
      </c>
      <c r="F24" s="4">
        <f t="shared" si="0"/>
        <v>16.651916666666665</v>
      </c>
      <c r="G24" s="5">
        <f t="shared" si="1"/>
        <v>277.28632867361108</v>
      </c>
    </row>
    <row r="25" spans="2:7" x14ac:dyDescent="0.2">
      <c r="B25" s="2" t="s">
        <v>22</v>
      </c>
      <c r="C25" s="3">
        <v>33.918999999999997</v>
      </c>
      <c r="D25" s="4">
        <f>C51/48</f>
        <v>32.483916666666666</v>
      </c>
      <c r="E25" s="4">
        <f t="shared" si="2"/>
        <v>1.4350833333333313</v>
      </c>
      <c r="F25" s="4">
        <f t="shared" si="0"/>
        <v>1.4350833333333313</v>
      </c>
      <c r="G25" s="5">
        <f t="shared" si="1"/>
        <v>2.0594641736111052</v>
      </c>
    </row>
    <row r="26" spans="2:7" x14ac:dyDescent="0.2">
      <c r="B26" s="2" t="s">
        <v>23</v>
      </c>
      <c r="C26" s="3">
        <v>29.498000000000001</v>
      </c>
      <c r="D26" s="4">
        <f>C51/48</f>
        <v>32.483916666666666</v>
      </c>
      <c r="E26" s="4">
        <f t="shared" si="2"/>
        <v>-2.9859166666666646</v>
      </c>
      <c r="F26" s="4">
        <f t="shared" si="0"/>
        <v>2.9859166666666646</v>
      </c>
      <c r="G26" s="5">
        <f t="shared" si="1"/>
        <v>8.9156983402777659</v>
      </c>
    </row>
    <row r="27" spans="2:7" x14ac:dyDescent="0.2">
      <c r="B27" s="2" t="s">
        <v>24</v>
      </c>
      <c r="C27" s="3">
        <v>46.136000000000003</v>
      </c>
      <c r="D27" s="4">
        <f>C51/48</f>
        <v>32.483916666666666</v>
      </c>
      <c r="E27" s="4">
        <f t="shared" si="2"/>
        <v>13.652083333333337</v>
      </c>
      <c r="F27" s="4">
        <f t="shared" si="0"/>
        <v>13.652083333333337</v>
      </c>
      <c r="G27" s="5">
        <f t="shared" si="1"/>
        <v>186.37937934027789</v>
      </c>
    </row>
    <row r="28" spans="2:7" x14ac:dyDescent="0.2">
      <c r="B28" s="2" t="s">
        <v>25</v>
      </c>
      <c r="C28" s="3">
        <v>18.007000000000001</v>
      </c>
      <c r="D28" s="4">
        <f>C51/48</f>
        <v>32.483916666666666</v>
      </c>
      <c r="E28" s="4">
        <f t="shared" si="2"/>
        <v>-14.476916666666664</v>
      </c>
      <c r="F28" s="4">
        <f t="shared" si="0"/>
        <v>14.476916666666664</v>
      </c>
      <c r="G28" s="5">
        <f t="shared" si="1"/>
        <v>209.58111617361104</v>
      </c>
    </row>
    <row r="29" spans="2:7" x14ac:dyDescent="0.2">
      <c r="B29" s="2" t="s">
        <v>26</v>
      </c>
      <c r="C29" s="3">
        <v>36.338999999999999</v>
      </c>
      <c r="D29" s="4">
        <f>C51/48</f>
        <v>32.483916666666666</v>
      </c>
      <c r="E29" s="4">
        <f t="shared" si="2"/>
        <v>3.855083333333333</v>
      </c>
      <c r="F29" s="4">
        <f t="shared" si="0"/>
        <v>3.855083333333333</v>
      </c>
      <c r="G29" s="5">
        <f t="shared" si="1"/>
        <v>14.861667506944441</v>
      </c>
    </row>
    <row r="30" spans="2:7" x14ac:dyDescent="0.2">
      <c r="B30" s="2" t="s">
        <v>27</v>
      </c>
      <c r="C30" s="3">
        <v>27.696000000000002</v>
      </c>
      <c r="D30" s="4">
        <f>C51/48</f>
        <v>32.483916666666666</v>
      </c>
      <c r="E30" s="4">
        <f t="shared" si="2"/>
        <v>-4.7879166666666642</v>
      </c>
      <c r="F30" s="4">
        <f>ABS(E30)</f>
        <v>4.7879166666666642</v>
      </c>
      <c r="G30" s="5">
        <f t="shared" si="1"/>
        <v>22.924146006944419</v>
      </c>
    </row>
    <row r="31" spans="2:7" x14ac:dyDescent="0.2">
      <c r="B31" s="2" t="s">
        <v>28</v>
      </c>
      <c r="C31" s="3">
        <v>47.412999999999997</v>
      </c>
      <c r="D31" s="4">
        <f>C51/48</f>
        <v>32.483916666666666</v>
      </c>
      <c r="E31" s="4">
        <f t="shared" si="2"/>
        <v>14.929083333333331</v>
      </c>
      <c r="F31" s="4">
        <f t="shared" si="0"/>
        <v>14.929083333333331</v>
      </c>
      <c r="G31" s="5">
        <f t="shared" si="1"/>
        <v>222.87752917361104</v>
      </c>
    </row>
    <row r="32" spans="2:7" x14ac:dyDescent="0.2">
      <c r="B32" s="2" t="s">
        <v>29</v>
      </c>
      <c r="C32" s="3">
        <v>47.636000000000003</v>
      </c>
      <c r="D32" s="4">
        <f>C51/48</f>
        <v>32.483916666666666</v>
      </c>
      <c r="E32" s="4">
        <f t="shared" si="2"/>
        <v>15.152083333333337</v>
      </c>
      <c r="F32" s="4">
        <f t="shared" si="0"/>
        <v>15.152083333333337</v>
      </c>
      <c r="G32" s="5">
        <f t="shared" si="1"/>
        <v>229.5856293402779</v>
      </c>
    </row>
    <row r="33" spans="2:7" x14ac:dyDescent="0.2">
      <c r="B33" s="2" t="s">
        <v>30</v>
      </c>
      <c r="C33" s="3">
        <v>20.978000000000002</v>
      </c>
      <c r="D33" s="4">
        <f>C51/48</f>
        <v>32.483916666666666</v>
      </c>
      <c r="E33" s="4">
        <f t="shared" si="2"/>
        <v>-11.505916666666664</v>
      </c>
      <c r="F33" s="4">
        <f t="shared" si="0"/>
        <v>11.505916666666664</v>
      </c>
      <c r="G33" s="5">
        <f t="shared" si="1"/>
        <v>132.38611834027773</v>
      </c>
    </row>
    <row r="34" spans="2:7" x14ac:dyDescent="0.2">
      <c r="B34" s="2" t="s">
        <v>31</v>
      </c>
      <c r="C34" s="3">
        <v>49.079000000000001</v>
      </c>
      <c r="D34" s="4">
        <f>C51/48</f>
        <v>32.483916666666666</v>
      </c>
      <c r="E34" s="4">
        <f t="shared" si="2"/>
        <v>16.595083333333335</v>
      </c>
      <c r="F34" s="4">
        <f t="shared" si="0"/>
        <v>16.595083333333335</v>
      </c>
      <c r="G34" s="5">
        <f t="shared" si="1"/>
        <v>275.39679084027784</v>
      </c>
    </row>
    <row r="35" spans="2:7" x14ac:dyDescent="0.2">
      <c r="B35" s="2" t="s">
        <v>32</v>
      </c>
      <c r="C35" s="3">
        <v>40.667999999999999</v>
      </c>
      <c r="D35" s="4">
        <f>C51/48</f>
        <v>32.483916666666666</v>
      </c>
      <c r="E35" s="4">
        <f t="shared" si="2"/>
        <v>8.1840833333333336</v>
      </c>
      <c r="F35" s="4">
        <f t="shared" si="0"/>
        <v>8.1840833333333336</v>
      </c>
      <c r="G35" s="5">
        <f t="shared" si="1"/>
        <v>66.979220006944445</v>
      </c>
    </row>
    <row r="36" spans="2:7" x14ac:dyDescent="0.2">
      <c r="B36" s="2" t="s">
        <v>33</v>
      </c>
      <c r="C36" s="3">
        <v>45.932000000000002</v>
      </c>
      <c r="D36" s="4">
        <f>C51/48</f>
        <v>32.483916666666666</v>
      </c>
      <c r="E36" s="4">
        <f t="shared" si="2"/>
        <v>13.448083333333336</v>
      </c>
      <c r="F36" s="4">
        <f t="shared" si="0"/>
        <v>13.448083333333336</v>
      </c>
      <c r="G36" s="5">
        <f t="shared" si="1"/>
        <v>180.85094534027786</v>
      </c>
    </row>
    <row r="37" spans="2:7" x14ac:dyDescent="0.2">
      <c r="B37" s="2" t="s">
        <v>34</v>
      </c>
      <c r="C37" s="3">
        <v>40.454000000000001</v>
      </c>
      <c r="D37" s="4">
        <f>C51/48</f>
        <v>32.483916666666666</v>
      </c>
      <c r="E37" s="4">
        <f t="shared" si="2"/>
        <v>7.970083333333335</v>
      </c>
      <c r="F37" s="4">
        <f t="shared" si="0"/>
        <v>7.970083333333335</v>
      </c>
      <c r="G37" s="5">
        <f t="shared" si="1"/>
        <v>63.522228340277806</v>
      </c>
    </row>
    <row r="38" spans="2:7" x14ac:dyDescent="0.2">
      <c r="B38" s="2" t="s">
        <v>35</v>
      </c>
      <c r="C38" s="3">
        <v>46.131999999999998</v>
      </c>
      <c r="D38" s="4">
        <f>C51/48</f>
        <v>32.483916666666666</v>
      </c>
      <c r="E38" s="4">
        <f t="shared" si="2"/>
        <v>13.648083333333332</v>
      </c>
      <c r="F38" s="4">
        <f t="shared" si="0"/>
        <v>13.648083333333332</v>
      </c>
      <c r="G38" s="5">
        <f t="shared" si="1"/>
        <v>186.27017867361107</v>
      </c>
    </row>
    <row r="39" spans="2:7" x14ac:dyDescent="0.2">
      <c r="B39" s="2" t="s">
        <v>36</v>
      </c>
      <c r="C39" s="3">
        <v>35.054000000000002</v>
      </c>
      <c r="D39" s="4">
        <f>C51/48</f>
        <v>32.483916666666666</v>
      </c>
      <c r="E39" s="4">
        <f t="shared" si="2"/>
        <v>2.5700833333333364</v>
      </c>
      <c r="F39" s="4">
        <f t="shared" si="0"/>
        <v>2.5700833333333364</v>
      </c>
      <c r="G39" s="5">
        <f t="shared" si="1"/>
        <v>6.6053283402777936</v>
      </c>
    </row>
    <row r="40" spans="2:7" x14ac:dyDescent="0.2">
      <c r="B40" s="2" t="s">
        <v>37</v>
      </c>
      <c r="C40" s="3">
        <v>11.906000000000001</v>
      </c>
      <c r="D40" s="4">
        <f>C51/48</f>
        <v>32.483916666666666</v>
      </c>
      <c r="E40" s="4">
        <f t="shared" si="2"/>
        <v>-20.577916666666667</v>
      </c>
      <c r="F40" s="4">
        <f t="shared" si="0"/>
        <v>20.577916666666667</v>
      </c>
      <c r="G40" s="5">
        <f t="shared" si="1"/>
        <v>423.45065434027777</v>
      </c>
    </row>
    <row r="41" spans="2:7" x14ac:dyDescent="0.2">
      <c r="B41" s="2" t="s">
        <v>38</v>
      </c>
      <c r="C41" s="3">
        <v>22.532</v>
      </c>
      <c r="D41" s="4">
        <f>C51/48</f>
        <v>32.483916666666666</v>
      </c>
      <c r="E41" s="4">
        <f t="shared" si="2"/>
        <v>-9.9519166666666656</v>
      </c>
      <c r="F41" s="4">
        <f t="shared" si="0"/>
        <v>9.9519166666666656</v>
      </c>
      <c r="G41" s="5">
        <f t="shared" si="1"/>
        <v>99.040645340277763</v>
      </c>
    </row>
    <row r="42" spans="2:7" x14ac:dyDescent="0.2">
      <c r="B42" s="2" t="s">
        <v>39</v>
      </c>
      <c r="C42" s="3">
        <v>43.045000000000002</v>
      </c>
      <c r="D42" s="4">
        <f>C51/48</f>
        <v>32.483916666666666</v>
      </c>
      <c r="E42" s="4">
        <f t="shared" si="2"/>
        <v>10.561083333333336</v>
      </c>
      <c r="F42" s="4">
        <f t="shared" si="0"/>
        <v>10.561083333333336</v>
      </c>
      <c r="G42" s="5">
        <f t="shared" si="1"/>
        <v>111.53648117361116</v>
      </c>
    </row>
    <row r="43" spans="2:7" x14ac:dyDescent="0.2">
      <c r="B43" s="2" t="s">
        <v>40</v>
      </c>
      <c r="C43" s="3">
        <v>45.073999999999998</v>
      </c>
      <c r="D43" s="4">
        <f>C51/48</f>
        <v>32.483916666666666</v>
      </c>
      <c r="E43" s="4">
        <f t="shared" si="2"/>
        <v>12.590083333333332</v>
      </c>
      <c r="F43" s="4">
        <f t="shared" si="0"/>
        <v>12.590083333333332</v>
      </c>
      <c r="G43" s="5">
        <f t="shared" si="1"/>
        <v>158.51019834027775</v>
      </c>
    </row>
    <row r="44" spans="2:7" x14ac:dyDescent="0.2">
      <c r="B44" s="2" t="s">
        <v>41</v>
      </c>
      <c r="C44" s="3">
        <v>16.504999999999999</v>
      </c>
      <c r="D44" s="4">
        <f>C51/48</f>
        <v>32.483916666666666</v>
      </c>
      <c r="E44" s="4">
        <f t="shared" si="2"/>
        <v>-15.978916666666667</v>
      </c>
      <c r="F44" s="4">
        <f t="shared" si="0"/>
        <v>15.978916666666667</v>
      </c>
      <c r="G44" s="5">
        <f t="shared" si="1"/>
        <v>255.32577784027777</v>
      </c>
    </row>
    <row r="45" spans="2:7" x14ac:dyDescent="0.2">
      <c r="B45" s="2" t="s">
        <v>42</v>
      </c>
      <c r="C45" s="3">
        <v>27.335999999999999</v>
      </c>
      <c r="D45" s="4">
        <f>C51/48</f>
        <v>32.483916666666666</v>
      </c>
      <c r="E45" s="4">
        <f t="shared" si="2"/>
        <v>-5.1479166666666671</v>
      </c>
      <c r="F45" s="4">
        <f t="shared" si="0"/>
        <v>5.1479166666666671</v>
      </c>
      <c r="G45" s="5">
        <f t="shared" si="1"/>
        <v>26.501046006944449</v>
      </c>
    </row>
    <row r="46" spans="2:7" x14ac:dyDescent="0.2">
      <c r="B46" s="2" t="s">
        <v>43</v>
      </c>
      <c r="C46" s="3">
        <v>37.831000000000003</v>
      </c>
      <c r="D46" s="4">
        <f>C51/48</f>
        <v>32.483916666666666</v>
      </c>
      <c r="E46" s="4">
        <f t="shared" si="2"/>
        <v>5.3470833333333374</v>
      </c>
      <c r="F46" s="4">
        <f t="shared" si="0"/>
        <v>5.3470833333333374</v>
      </c>
      <c r="G46" s="5">
        <f t="shared" si="1"/>
        <v>28.591300173611156</v>
      </c>
    </row>
    <row r="47" spans="2:7" x14ac:dyDescent="0.2">
      <c r="B47" s="2" t="s">
        <v>44</v>
      </c>
      <c r="C47" s="3">
        <v>29.757000000000001</v>
      </c>
      <c r="D47" s="4">
        <f>C51/48</f>
        <v>32.483916666666666</v>
      </c>
      <c r="E47" s="4">
        <f t="shared" si="2"/>
        <v>-2.7269166666666642</v>
      </c>
      <c r="F47" s="4">
        <f t="shared" si="0"/>
        <v>2.7269166666666642</v>
      </c>
      <c r="G47" s="5">
        <f t="shared" si="1"/>
        <v>7.436074506944431</v>
      </c>
    </row>
    <row r="48" spans="2:7" x14ac:dyDescent="0.2">
      <c r="B48" s="2" t="s">
        <v>45</v>
      </c>
      <c r="C48" s="3">
        <v>37.765000000000001</v>
      </c>
      <c r="D48" s="4">
        <f>C51/48</f>
        <v>32.483916666666666</v>
      </c>
      <c r="E48" s="4">
        <f t="shared" si="2"/>
        <v>5.2810833333333349</v>
      </c>
      <c r="F48" s="4">
        <f t="shared" si="0"/>
        <v>5.2810833333333349</v>
      </c>
      <c r="G48" s="5">
        <f t="shared" si="1"/>
        <v>27.889841173611128</v>
      </c>
    </row>
    <row r="49" spans="2:7" x14ac:dyDescent="0.2">
      <c r="B49" s="2" t="s">
        <v>46</v>
      </c>
      <c r="C49" s="3">
        <v>22.236999999999998</v>
      </c>
      <c r="D49" s="4">
        <f>C51/48</f>
        <v>32.483916666666666</v>
      </c>
      <c r="E49" s="4">
        <f t="shared" si="2"/>
        <v>-10.246916666666667</v>
      </c>
      <c r="F49" s="4">
        <f t="shared" si="0"/>
        <v>10.246916666666667</v>
      </c>
      <c r="G49" s="5">
        <f t="shared" si="1"/>
        <v>104.99930117361113</v>
      </c>
    </row>
    <row r="50" spans="2:7" ht="15.75" thickBot="1" x14ac:dyDescent="0.25">
      <c r="B50" s="7" t="s">
        <v>47</v>
      </c>
      <c r="C50" s="8">
        <v>38.600999999999999</v>
      </c>
      <c r="D50" s="9">
        <f>C51/48</f>
        <v>32.483916666666666</v>
      </c>
      <c r="E50" s="9">
        <f t="shared" si="2"/>
        <v>6.1170833333333334</v>
      </c>
      <c r="F50" s="9">
        <f t="shared" si="0"/>
        <v>6.1170833333333334</v>
      </c>
      <c r="G50" s="10">
        <f t="shared" si="1"/>
        <v>37.418708506944448</v>
      </c>
    </row>
    <row r="51" spans="2:7" x14ac:dyDescent="0.2">
      <c r="B51" s="12" t="s">
        <v>52</v>
      </c>
      <c r="C51" s="13">
        <f>SUM(C3:C50)</f>
        <v>1559.2280000000001</v>
      </c>
      <c r="D51" s="14">
        <f>SUM(D3:D50)</f>
        <v>1559.2279999999989</v>
      </c>
      <c r="E51" s="14">
        <f>SUM(E3:E50)</f>
        <v>5.6843418860808015E-14</v>
      </c>
      <c r="F51" s="14">
        <f>SUM(F3:F50)</f>
        <v>489.30033333333336</v>
      </c>
      <c r="G51" s="15">
        <f>SUM(G3:G50)</f>
        <v>6445.2903796666633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MONTES</cp:lastModifiedBy>
  <dcterms:created xsi:type="dcterms:W3CDTF">2024-03-25T18:05:09Z</dcterms:created>
  <dcterms:modified xsi:type="dcterms:W3CDTF">2024-04-16T17:35:13Z</dcterms:modified>
</cp:coreProperties>
</file>