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faf83fb09c63376/Documentos/"/>
    </mc:Choice>
  </mc:AlternateContent>
  <xr:revisionPtr revIDLastSave="0" documentId="8_{06FACA55-8E8A-9644-87FA-3046C15399C3}" xr6:coauthVersionLast="47" xr6:coauthVersionMax="47" xr10:uidLastSave="{00000000-0000-0000-0000-000000000000}"/>
  <bookViews>
    <workbookView xWindow="-120" yWindow="-120" windowWidth="20730" windowHeight="11160" xr2:uid="{0A06531A-7716-4AF2-BF43-E08D60BBDAF2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B14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B16" i="1"/>
  <c r="B18" i="1"/>
  <c r="B17" i="1"/>
  <c r="C19" i="1"/>
  <c r="N14" i="1"/>
  <c r="N15" i="1"/>
  <c r="O2" i="1"/>
  <c r="P2" i="1"/>
  <c r="O3" i="1"/>
  <c r="P3" i="1"/>
  <c r="O4" i="1"/>
  <c r="P4" i="1"/>
  <c r="O5" i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P14" i="1"/>
  <c r="N16" i="1"/>
  <c r="N17" i="1"/>
  <c r="N18" i="1"/>
  <c r="N19" i="1"/>
</calcChain>
</file>

<file path=xl/sharedStrings.xml><?xml version="1.0" encoding="utf-8"?>
<sst xmlns="http://schemas.openxmlformats.org/spreadsheetml/2006/main" count="19" uniqueCount="19">
  <si>
    <t>personas</t>
  </si>
  <si>
    <t>suma de xy</t>
  </si>
  <si>
    <t>X^2</t>
  </si>
  <si>
    <t>SUMATORIA</t>
  </si>
  <si>
    <t>SUM^2</t>
  </si>
  <si>
    <t>MEDIA</t>
  </si>
  <si>
    <t>PENDIENTE</t>
  </si>
  <si>
    <t>ORDENADA AL ORIGEN</t>
  </si>
  <si>
    <t>x PESO</t>
  </si>
  <si>
    <t>y ALTURA</t>
  </si>
  <si>
    <t>xi</t>
  </si>
  <si>
    <t xml:space="preserve">xi- x̅ </t>
  </si>
  <si>
    <r>
      <t>()</t>
    </r>
    <r>
      <rPr>
        <sz val="11"/>
        <color theme="1"/>
        <rFont val="Calibri"/>
        <family val="2"/>
      </rPr>
      <t>²</t>
    </r>
  </si>
  <si>
    <t>suma:</t>
  </si>
  <si>
    <t xml:space="preserve"> X̅</t>
  </si>
  <si>
    <r>
      <t xml:space="preserve">σ </t>
    </r>
    <r>
      <rPr>
        <sz val="11"/>
        <color theme="1"/>
        <rFont val="Calibri"/>
        <family val="2"/>
      </rPr>
      <t>²=</t>
    </r>
  </si>
  <si>
    <t>σ=</t>
  </si>
  <si>
    <t>CV=</t>
  </si>
  <si>
    <t>RANGO=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</si>
</sst>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y ALTURA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3.2055993000874888E-2"/>
                  <c:y val="0.1398224701079031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</c:trendlineLbl>
          </c:trendline>
          <c:xVal>
            <c:numRef>
              <c:f>Hoja1!$B$2:$B$13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Hoja1!$C$2:$C$13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CF-486D-8904-ADA50DDB0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186000"/>
        <c:axId val="784188080"/>
      </c:scatterChart>
      <c:valAx>
        <c:axId val="784186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84188080"/>
        <c:crosses val="autoZero"/>
        <c:crossBetween val="midCat"/>
      </c:valAx>
      <c:valAx>
        <c:axId val="7841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84186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423862</xdr:colOff>
      <xdr:row>0</xdr:row>
      <xdr:rowOff>57150</xdr:rowOff>
    </xdr:from>
    <xdr:to>
      <xdr:col>11</xdr:col>
      <xdr:colOff>619125</xdr:colOff>
      <xdr:row>15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363842-AE18-47AB-A83B-065FCF384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1BB82-A6CE-4AD5-87F5-4CEC5E064598}">
  <dimension ref="A1:P19"/>
  <sheetViews>
    <sheetView tabSelected="1" zoomScale="90" zoomScaleNormal="90" workbookViewId="0">
      <selection activeCell="E2" sqref="E2"/>
    </sheetView>
  </sheetViews>
  <sheetFormatPr defaultColWidth="10.76171875" defaultRowHeight="15" x14ac:dyDescent="0.2"/>
  <sheetData>
    <row r="1" spans="1:16" x14ac:dyDescent="0.2">
      <c r="A1" s="1" t="s">
        <v>0</v>
      </c>
      <c r="B1" s="2" t="s">
        <v>8</v>
      </c>
      <c r="C1" s="3" t="s">
        <v>9</v>
      </c>
      <c r="D1" t="s">
        <v>1</v>
      </c>
      <c r="E1" t="s">
        <v>2</v>
      </c>
      <c r="N1" t="s">
        <v>10</v>
      </c>
      <c r="O1" t="s">
        <v>11</v>
      </c>
      <c r="P1" t="s">
        <v>12</v>
      </c>
    </row>
    <row r="2" spans="1:16" x14ac:dyDescent="0.2">
      <c r="A2" s="1">
        <v>1</v>
      </c>
      <c r="B2" s="2">
        <v>74</v>
      </c>
      <c r="C2" s="3">
        <v>168</v>
      </c>
      <c r="D2">
        <f>B2*C2</f>
        <v>12432</v>
      </c>
      <c r="E2">
        <f>(B2^2)</f>
        <v>5476</v>
      </c>
      <c r="N2" s="2">
        <v>74</v>
      </c>
      <c r="O2">
        <f>N2-N15</f>
        <v>-0.5</v>
      </c>
      <c r="P2">
        <f>O2*O2</f>
        <v>0.25</v>
      </c>
    </row>
    <row r="3" spans="1:16" x14ac:dyDescent="0.2">
      <c r="A3" s="1">
        <v>2</v>
      </c>
      <c r="B3" s="2">
        <v>92</v>
      </c>
      <c r="C3" s="3">
        <v>196</v>
      </c>
      <c r="D3">
        <f t="shared" ref="D3:D13" si="0">B3*C3</f>
        <v>18032</v>
      </c>
      <c r="E3">
        <f t="shared" ref="E3:E13" si="1">(B3^2)</f>
        <v>8464</v>
      </c>
      <c r="N3" s="2">
        <v>92</v>
      </c>
      <c r="O3">
        <f>N3-N15</f>
        <v>17.5</v>
      </c>
      <c r="P3">
        <f>O3*O3</f>
        <v>306.25</v>
      </c>
    </row>
    <row r="4" spans="1:16" x14ac:dyDescent="0.2">
      <c r="A4" s="1">
        <v>3</v>
      </c>
      <c r="B4" s="2">
        <v>63</v>
      </c>
      <c r="C4" s="3">
        <v>170</v>
      </c>
      <c r="D4">
        <f t="shared" si="0"/>
        <v>10710</v>
      </c>
      <c r="E4">
        <f t="shared" si="1"/>
        <v>3969</v>
      </c>
      <c r="N4" s="2">
        <v>63</v>
      </c>
      <c r="O4">
        <f>N4-N15</f>
        <v>-11.5</v>
      </c>
      <c r="P4">
        <f t="shared" ref="P3:P13" si="2">O4*O4</f>
        <v>132.25</v>
      </c>
    </row>
    <row r="5" spans="1:16" x14ac:dyDescent="0.2">
      <c r="A5" s="1">
        <v>4</v>
      </c>
      <c r="B5" s="2">
        <v>72</v>
      </c>
      <c r="C5" s="3">
        <v>175</v>
      </c>
      <c r="D5">
        <f t="shared" si="0"/>
        <v>12600</v>
      </c>
      <c r="E5">
        <f t="shared" si="1"/>
        <v>5184</v>
      </c>
      <c r="N5" s="2">
        <v>72</v>
      </c>
      <c r="O5">
        <f>N5-N15</f>
        <v>-2.5</v>
      </c>
      <c r="P5">
        <f t="shared" si="2"/>
        <v>6.25</v>
      </c>
    </row>
    <row r="6" spans="1:16" x14ac:dyDescent="0.2">
      <c r="A6" s="1">
        <v>5</v>
      </c>
      <c r="B6" s="2">
        <v>58</v>
      </c>
      <c r="C6" s="3">
        <v>162</v>
      </c>
      <c r="D6">
        <f t="shared" si="0"/>
        <v>9396</v>
      </c>
      <c r="E6">
        <f t="shared" si="1"/>
        <v>3364</v>
      </c>
      <c r="N6" s="2">
        <v>58</v>
      </c>
      <c r="O6">
        <f>N6-N15</f>
        <v>-16.5</v>
      </c>
      <c r="P6">
        <f t="shared" si="2"/>
        <v>272.25</v>
      </c>
    </row>
    <row r="7" spans="1:16" x14ac:dyDescent="0.2">
      <c r="A7" s="1">
        <v>6</v>
      </c>
      <c r="B7" s="2">
        <v>78</v>
      </c>
      <c r="C7" s="3">
        <v>169</v>
      </c>
      <c r="D7">
        <f t="shared" si="0"/>
        <v>13182</v>
      </c>
      <c r="E7">
        <f t="shared" si="1"/>
        <v>6084</v>
      </c>
      <c r="N7" s="2">
        <v>78</v>
      </c>
      <c r="O7">
        <f>N7-N15</f>
        <v>3.5</v>
      </c>
      <c r="P7">
        <f t="shared" si="2"/>
        <v>12.25</v>
      </c>
    </row>
    <row r="8" spans="1:16" x14ac:dyDescent="0.2">
      <c r="A8" s="1">
        <v>7</v>
      </c>
      <c r="B8" s="2">
        <v>85</v>
      </c>
      <c r="C8" s="3">
        <v>190</v>
      </c>
      <c r="D8">
        <f t="shared" si="0"/>
        <v>16150</v>
      </c>
      <c r="E8">
        <f t="shared" si="1"/>
        <v>7225</v>
      </c>
      <c r="N8" s="2">
        <v>85</v>
      </c>
      <c r="O8">
        <f>N8-N15</f>
        <v>10.5</v>
      </c>
      <c r="P8">
        <f t="shared" si="2"/>
        <v>110.25</v>
      </c>
    </row>
    <row r="9" spans="1:16" x14ac:dyDescent="0.2">
      <c r="A9" s="1">
        <v>8</v>
      </c>
      <c r="B9" s="2">
        <v>85</v>
      </c>
      <c r="C9" s="3">
        <v>186</v>
      </c>
      <c r="D9">
        <f t="shared" si="0"/>
        <v>15810</v>
      </c>
      <c r="E9">
        <f t="shared" si="1"/>
        <v>7225</v>
      </c>
      <c r="N9" s="2">
        <v>85</v>
      </c>
      <c r="O9">
        <f>N9-N15</f>
        <v>10.5</v>
      </c>
      <c r="P9">
        <f t="shared" si="2"/>
        <v>110.25</v>
      </c>
    </row>
    <row r="10" spans="1:16" x14ac:dyDescent="0.2">
      <c r="A10" s="1">
        <v>9</v>
      </c>
      <c r="B10" s="2">
        <v>73</v>
      </c>
      <c r="C10" s="3">
        <v>176</v>
      </c>
      <c r="D10">
        <f t="shared" si="0"/>
        <v>12848</v>
      </c>
      <c r="E10">
        <f t="shared" si="1"/>
        <v>5329</v>
      </c>
      <c r="N10" s="2">
        <v>73</v>
      </c>
      <c r="O10">
        <f>N10-N15</f>
        <v>-1.5</v>
      </c>
      <c r="P10">
        <f t="shared" si="2"/>
        <v>2.25</v>
      </c>
    </row>
    <row r="11" spans="1:16" x14ac:dyDescent="0.2">
      <c r="A11" s="1">
        <v>10</v>
      </c>
      <c r="B11" s="2">
        <v>62</v>
      </c>
      <c r="C11" s="3">
        <v>170</v>
      </c>
      <c r="D11">
        <f t="shared" si="0"/>
        <v>10540</v>
      </c>
      <c r="E11">
        <f t="shared" si="1"/>
        <v>3844</v>
      </c>
      <c r="N11" s="2">
        <v>62</v>
      </c>
      <c r="O11">
        <f>N11-N15</f>
        <v>-12.5</v>
      </c>
      <c r="P11">
        <f t="shared" si="2"/>
        <v>156.25</v>
      </c>
    </row>
    <row r="12" spans="1:16" x14ac:dyDescent="0.2">
      <c r="A12" s="1">
        <v>11</v>
      </c>
      <c r="B12" s="2">
        <v>80</v>
      </c>
      <c r="C12" s="3">
        <v>176</v>
      </c>
      <c r="D12">
        <f t="shared" si="0"/>
        <v>14080</v>
      </c>
      <c r="E12">
        <f t="shared" si="1"/>
        <v>6400</v>
      </c>
      <c r="N12" s="2">
        <v>80</v>
      </c>
      <c r="O12">
        <f>N12-N15</f>
        <v>5.5</v>
      </c>
      <c r="P12">
        <f t="shared" si="2"/>
        <v>30.25</v>
      </c>
    </row>
    <row r="13" spans="1:16" x14ac:dyDescent="0.2">
      <c r="A13" s="1">
        <v>12</v>
      </c>
      <c r="B13" s="2">
        <v>72</v>
      </c>
      <c r="C13" s="3">
        <v>179</v>
      </c>
      <c r="D13">
        <f t="shared" si="0"/>
        <v>12888</v>
      </c>
      <c r="E13">
        <f t="shared" si="1"/>
        <v>5184</v>
      </c>
      <c r="N13" s="2">
        <v>72</v>
      </c>
      <c r="O13">
        <f>N13-N15</f>
        <v>-2.5</v>
      </c>
      <c r="P13">
        <f t="shared" si="2"/>
        <v>6.25</v>
      </c>
    </row>
    <row r="14" spans="1:16" x14ac:dyDescent="0.2">
      <c r="A14" s="4" t="s">
        <v>3</v>
      </c>
      <c r="B14" s="4">
        <f>SUM(B2:B13)</f>
        <v>894</v>
      </c>
      <c r="C14" s="4">
        <f t="shared" ref="C14:E14" si="3">SUM(C2:C13)</f>
        <v>2117</v>
      </c>
      <c r="D14" s="4">
        <f t="shared" si="3"/>
        <v>158668</v>
      </c>
      <c r="E14" s="4">
        <f t="shared" si="3"/>
        <v>67748</v>
      </c>
      <c r="M14" s="9" t="s">
        <v>13</v>
      </c>
      <c r="N14" s="9">
        <f>SUM(N2:N13)</f>
        <v>894</v>
      </c>
      <c r="O14" s="9"/>
      <c r="P14" s="9">
        <f>SUM(P2:P13)</f>
        <v>1145</v>
      </c>
    </row>
    <row r="15" spans="1:16" x14ac:dyDescent="0.2">
      <c r="M15" s="9" t="s">
        <v>14</v>
      </c>
      <c r="N15" s="9">
        <f>(N14/12)</f>
        <v>74.5</v>
      </c>
      <c r="O15" s="9"/>
      <c r="P15" s="9"/>
    </row>
    <row r="16" spans="1:16" x14ac:dyDescent="0.2">
      <c r="A16" s="5" t="s">
        <v>4</v>
      </c>
      <c r="B16" s="5">
        <f>B14^2</f>
        <v>799236</v>
      </c>
      <c r="M16" s="9" t="s">
        <v>15</v>
      </c>
      <c r="N16" s="9">
        <f>P14/12</f>
        <v>95.416666666666671</v>
      </c>
      <c r="O16" s="9"/>
      <c r="P16" s="9"/>
    </row>
    <row r="17" spans="1:16" x14ac:dyDescent="0.2">
      <c r="A17" s="6" t="s">
        <v>5</v>
      </c>
      <c r="B17" s="6">
        <f>B14/12</f>
        <v>74.5</v>
      </c>
      <c r="C17">
        <f>C14/12</f>
        <v>176.41666666666666</v>
      </c>
      <c r="M17" s="9" t="s">
        <v>16</v>
      </c>
      <c r="N17" s="9">
        <f>SQRT(N16)</f>
        <v>9.7681455080617354</v>
      </c>
      <c r="O17" s="9"/>
      <c r="P17" s="9"/>
    </row>
    <row r="18" spans="1:16" x14ac:dyDescent="0.2">
      <c r="A18" s="7" t="s">
        <v>6</v>
      </c>
      <c r="B18" s="7">
        <f>((12*D14)-(B14*C14))/((12*E14)-(B16))</f>
        <v>0.83100436681222711</v>
      </c>
      <c r="M18" s="9" t="s">
        <v>17</v>
      </c>
      <c r="N18" s="9">
        <f>N17/ABS(N15)</f>
        <v>0.13111604708807698</v>
      </c>
      <c r="O18" s="9"/>
      <c r="P18" s="9"/>
    </row>
    <row r="19" spans="1:16" x14ac:dyDescent="0.2">
      <c r="A19" s="8" t="s">
        <v>7</v>
      </c>
      <c r="B19" s="8"/>
      <c r="C19">
        <f>C17-(B18*B17)</f>
        <v>114.50684133915573</v>
      </c>
      <c r="M19" s="9" t="s">
        <v>18</v>
      </c>
      <c r="N19" s="9">
        <f>N3-N6</f>
        <v>34</v>
      </c>
      <c r="O19" s="9"/>
      <c r="P19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YARELI CANO GARCIA</dc:creator>
  <cp:lastModifiedBy>YARELI CANO GARCIA</cp:lastModifiedBy>
  <dcterms:created xsi:type="dcterms:W3CDTF">2024-04-15T20:44:48Z</dcterms:created>
  <dcterms:modified xsi:type="dcterms:W3CDTF">2024-04-15T22:39:29Z</dcterms:modified>
</cp:coreProperties>
</file>