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31\OneDrive\Documentos\"/>
    </mc:Choice>
  </mc:AlternateContent>
  <xr:revisionPtr revIDLastSave="0" documentId="13_ncr:1_{DB82CABC-3842-4758-81DA-1172402128F2}" xr6:coauthVersionLast="47" xr6:coauthVersionMax="47" xr10:uidLastSave="{00000000-0000-0000-0000-000000000000}"/>
  <bookViews>
    <workbookView xWindow="-120" yWindow="-120" windowWidth="20730" windowHeight="11160" xr2:uid="{5EA47C9B-EE77-4D86-979E-3DF1E44D629D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1" l="1"/>
  <c r="M19" i="1"/>
  <c r="M18" i="1"/>
  <c r="O15" i="1"/>
  <c r="M17" i="1"/>
  <c r="C16" i="1"/>
  <c r="B15" i="1"/>
  <c r="B17" i="1"/>
  <c r="B18" i="1"/>
  <c r="O4" i="1"/>
  <c r="O5" i="1"/>
  <c r="O6" i="1"/>
  <c r="O7" i="1"/>
  <c r="O8" i="1"/>
  <c r="O9" i="1"/>
  <c r="O10" i="1"/>
  <c r="O11" i="1"/>
  <c r="O12" i="1"/>
  <c r="O13" i="1"/>
  <c r="O14" i="1"/>
  <c r="O3" i="1"/>
  <c r="N15" i="1"/>
  <c r="N4" i="1"/>
  <c r="N5" i="1"/>
  <c r="N6" i="1"/>
  <c r="N7" i="1"/>
  <c r="N8" i="1"/>
  <c r="N9" i="1"/>
  <c r="N10" i="1"/>
  <c r="N11" i="1"/>
  <c r="N12" i="1"/>
  <c r="N13" i="1"/>
  <c r="N14" i="1"/>
  <c r="N3" i="1"/>
  <c r="M15" i="1"/>
  <c r="M16" i="1"/>
  <c r="B16" i="1" l="1"/>
  <c r="E13" i="1"/>
  <c r="E14" i="1"/>
  <c r="E3" i="1"/>
  <c r="E4" i="1"/>
  <c r="E5" i="1"/>
  <c r="E6" i="1"/>
  <c r="E7" i="1"/>
  <c r="E8" i="1"/>
  <c r="E9" i="1"/>
  <c r="E10" i="1"/>
  <c r="E11" i="1"/>
  <c r="E12" i="1"/>
  <c r="E2" i="1"/>
  <c r="C14" i="1"/>
  <c r="D14" i="1"/>
  <c r="B14" i="1"/>
  <c r="D3" i="1"/>
  <c r="D4" i="1"/>
  <c r="D5" i="1"/>
  <c r="D6" i="1"/>
  <c r="D7" i="1"/>
  <c r="D8" i="1"/>
  <c r="D9" i="1"/>
  <c r="D10" i="1"/>
  <c r="D11" i="1"/>
  <c r="D12" i="1"/>
  <c r="D13" i="1"/>
  <c r="D2" i="1"/>
</calcChain>
</file>

<file path=xl/sharedStrings.xml><?xml version="1.0" encoding="utf-8"?>
<sst xmlns="http://schemas.openxmlformats.org/spreadsheetml/2006/main" count="20" uniqueCount="18">
  <si>
    <t>Σ</t>
  </si>
  <si>
    <t>x̅</t>
  </si>
  <si>
    <t>m</t>
  </si>
  <si>
    <t>b</t>
  </si>
  <si>
    <t>x</t>
  </si>
  <si>
    <t>x (peso)</t>
  </si>
  <si>
    <t>y (altura)</t>
  </si>
  <si>
    <t>x*y</t>
  </si>
  <si>
    <t>n</t>
  </si>
  <si>
    <t>x^2</t>
  </si>
  <si>
    <t>Σx^2</t>
  </si>
  <si>
    <t>Xi</t>
  </si>
  <si>
    <t>Xi-x̅</t>
  </si>
  <si>
    <r>
      <t>(Xi-x̅)</t>
    </r>
    <r>
      <rPr>
        <sz val="11"/>
        <rFont val="Calibri"/>
        <family val="2"/>
      </rPr>
      <t>²</t>
    </r>
  </si>
  <si>
    <t>σ²</t>
  </si>
  <si>
    <t>σ</t>
  </si>
  <si>
    <t>cv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</si>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</sst>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0_-;\-* #,##0.000_-;_-* &quot;-&quot;??_-;_-@_-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2" fillId="4" borderId="0" xfId="0" applyFont="1" applyFill="1" applyAlignment="1">
      <alignment horizontal="right"/>
    </xf>
    <xf numFmtId="0" fontId="0" fillId="4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/>
    <xf numFmtId="0" fontId="0" fillId="5" borderId="0" xfId="0" applyFill="1"/>
    <xf numFmtId="0" fontId="0" fillId="3" borderId="0" xfId="0" applyFill="1" applyAlignment="1">
      <alignment horizontal="right"/>
    </xf>
    <xf numFmtId="164" fontId="0" fillId="3" borderId="0" xfId="1" applyNumberFormat="1" applyFont="1" applyFill="1" applyAlignment="1">
      <alignment horizontal="right"/>
    </xf>
    <xf numFmtId="165" fontId="0" fillId="3" borderId="0" xfId="1" applyNumberFormat="1" applyFont="1" applyFill="1"/>
    <xf numFmtId="0" fontId="3" fillId="3" borderId="0" xfId="0" applyFont="1" applyFill="1"/>
    <xf numFmtId="164" fontId="3" fillId="3" borderId="0" xfId="1" applyNumberFormat="1" applyFont="1" applyFill="1"/>
    <xf numFmtId="165" fontId="3" fillId="3" borderId="0" xfId="1" applyNumberFormat="1" applyFont="1" applyFill="1"/>
    <xf numFmtId="165" fontId="3" fillId="3" borderId="0" xfId="0" applyNumberFormat="1" applyFont="1" applyFill="1"/>
    <xf numFmtId="165" fontId="0" fillId="2" borderId="0" xfId="0" applyNumberForma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ALTURA</a:t>
            </a:r>
            <a:r>
              <a:rPr lang="en-US" baseline="0"/>
              <a:t> RESPECTO A PESO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893658453983575E-2"/>
          <c:y val="0.19900725148333478"/>
          <c:w val="0.86704191008382014"/>
          <c:h val="0.67652190738853657"/>
        </c:manualLayout>
      </c:layout>
      <c:scatterChart>
        <c:scatterStyle val="lineMarker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y (altura)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9.2818241469816279E-2"/>
                  <c:y val="-7.810586176727908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Hoja1!$B$2:$B$13</c:f>
              <c:numCache>
                <c:formatCode>General</c:formatCode>
                <c:ptCount val="12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  <c:pt idx="11">
                  <c:v>72</c:v>
                </c:pt>
              </c:numCache>
            </c:numRef>
          </c:xVal>
          <c:yVal>
            <c:numRef>
              <c:f>Hoja1!$C$2:$C$13</c:f>
              <c:numCache>
                <c:formatCode>General</c:formatCode>
                <c:ptCount val="12"/>
                <c:pt idx="0">
                  <c:v>168</c:v>
                </c:pt>
                <c:pt idx="1">
                  <c:v>196</c:v>
                </c:pt>
                <c:pt idx="2">
                  <c:v>170</c:v>
                </c:pt>
                <c:pt idx="3">
                  <c:v>175</c:v>
                </c:pt>
                <c:pt idx="4">
                  <c:v>162</c:v>
                </c:pt>
                <c:pt idx="5">
                  <c:v>169</c:v>
                </c:pt>
                <c:pt idx="6">
                  <c:v>190</c:v>
                </c:pt>
                <c:pt idx="7">
                  <c:v>186</c:v>
                </c:pt>
                <c:pt idx="8">
                  <c:v>176</c:v>
                </c:pt>
                <c:pt idx="9">
                  <c:v>170</c:v>
                </c:pt>
                <c:pt idx="10">
                  <c:v>176</c:v>
                </c:pt>
                <c:pt idx="11">
                  <c:v>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50-44DC-B891-183983B52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5677007"/>
        <c:axId val="1125670767"/>
      </c:scatterChart>
      <c:valAx>
        <c:axId val="1125677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25670767"/>
        <c:crosses val="autoZero"/>
        <c:crossBetween val="midCat"/>
      </c:valAx>
      <c:valAx>
        <c:axId val="1125670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256770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0</xdr:row>
      <xdr:rowOff>0</xdr:rowOff>
    </xdr:from>
    <xdr:to>
      <xdr:col>10</xdr:col>
      <xdr:colOff>542925</xdr:colOff>
      <xdr:row>13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C9D5C69-844F-4EC5-A669-42099E24D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CFC0C-92EA-4803-BAFD-1B5C763C36BC}">
  <dimension ref="A1:O20"/>
  <sheetViews>
    <sheetView tabSelected="1" topLeftCell="B1" workbookViewId="0">
      <selection activeCell="M21" sqref="M21"/>
    </sheetView>
  </sheetViews>
  <sheetFormatPr baseColWidth="10" defaultRowHeight="15" x14ac:dyDescent="0.25"/>
  <sheetData>
    <row r="1" spans="1:15" x14ac:dyDescent="0.25">
      <c r="A1" s="3" t="s">
        <v>8</v>
      </c>
      <c r="B1" s="8" t="s">
        <v>5</v>
      </c>
      <c r="C1" s="3" t="s">
        <v>6</v>
      </c>
      <c r="D1" s="8" t="s">
        <v>7</v>
      </c>
      <c r="E1" s="3" t="s">
        <v>9</v>
      </c>
    </row>
    <row r="2" spans="1:15" x14ac:dyDescent="0.25">
      <c r="A2" s="4">
        <v>1</v>
      </c>
      <c r="B2" s="4">
        <v>74</v>
      </c>
      <c r="C2" s="4">
        <v>168</v>
      </c>
      <c r="D2" s="4">
        <f>B2*C2</f>
        <v>12432</v>
      </c>
      <c r="E2" s="4">
        <f>B2^2</f>
        <v>5476</v>
      </c>
      <c r="L2" s="15" t="s">
        <v>4</v>
      </c>
      <c r="M2" s="16" t="s">
        <v>11</v>
      </c>
      <c r="N2" s="17" t="s">
        <v>12</v>
      </c>
      <c r="O2" s="18" t="s">
        <v>13</v>
      </c>
    </row>
    <row r="3" spans="1:15" x14ac:dyDescent="0.25">
      <c r="A3" s="4">
        <v>2</v>
      </c>
      <c r="B3" s="4">
        <v>92</v>
      </c>
      <c r="C3" s="4">
        <v>196</v>
      </c>
      <c r="D3" s="4">
        <f t="shared" ref="D3:D13" si="0">B3*C3</f>
        <v>18032</v>
      </c>
      <c r="E3" s="4">
        <f t="shared" ref="E3:E13" si="1">B3^2</f>
        <v>8464</v>
      </c>
      <c r="L3">
        <v>1</v>
      </c>
      <c r="M3" s="4">
        <v>74</v>
      </c>
      <c r="N3">
        <f>M3-$M$16</f>
        <v>-0.5</v>
      </c>
      <c r="O3" s="10">
        <f>N3^2</f>
        <v>0.25</v>
      </c>
    </row>
    <row r="4" spans="1:15" x14ac:dyDescent="0.25">
      <c r="A4" s="4">
        <v>3</v>
      </c>
      <c r="B4" s="4">
        <v>63</v>
      </c>
      <c r="C4" s="4">
        <v>170</v>
      </c>
      <c r="D4" s="4">
        <f t="shared" si="0"/>
        <v>10710</v>
      </c>
      <c r="E4" s="4">
        <f t="shared" si="1"/>
        <v>3969</v>
      </c>
      <c r="L4">
        <v>2</v>
      </c>
      <c r="M4" s="4">
        <v>92</v>
      </c>
      <c r="N4">
        <f t="shared" ref="N4:N14" si="2">M4-$M$16</f>
        <v>17.5</v>
      </c>
      <c r="O4" s="10">
        <f t="shared" ref="O4:O14" si="3">N4^2</f>
        <v>306.25</v>
      </c>
    </row>
    <row r="5" spans="1:15" x14ac:dyDescent="0.25">
      <c r="A5" s="4">
        <v>4</v>
      </c>
      <c r="B5" s="4">
        <v>72</v>
      </c>
      <c r="C5" s="4">
        <v>175</v>
      </c>
      <c r="D5" s="4">
        <f t="shared" si="0"/>
        <v>12600</v>
      </c>
      <c r="E5" s="4">
        <f t="shared" si="1"/>
        <v>5184</v>
      </c>
      <c r="L5">
        <v>3</v>
      </c>
      <c r="M5" s="4">
        <v>63</v>
      </c>
      <c r="N5">
        <f t="shared" si="2"/>
        <v>-11.5</v>
      </c>
      <c r="O5" s="10">
        <f t="shared" si="3"/>
        <v>132.25</v>
      </c>
    </row>
    <row r="6" spans="1:15" x14ac:dyDescent="0.25">
      <c r="A6" s="4">
        <v>5</v>
      </c>
      <c r="B6" s="4">
        <v>58</v>
      </c>
      <c r="C6" s="4">
        <v>162</v>
      </c>
      <c r="D6" s="4">
        <f t="shared" si="0"/>
        <v>9396</v>
      </c>
      <c r="E6" s="4">
        <f t="shared" si="1"/>
        <v>3364</v>
      </c>
      <c r="L6">
        <v>4</v>
      </c>
      <c r="M6" s="4">
        <v>72</v>
      </c>
      <c r="N6">
        <f t="shared" si="2"/>
        <v>-2.5</v>
      </c>
      <c r="O6" s="10">
        <f t="shared" si="3"/>
        <v>6.25</v>
      </c>
    </row>
    <row r="7" spans="1:15" x14ac:dyDescent="0.25">
      <c r="A7" s="4">
        <v>6</v>
      </c>
      <c r="B7" s="4">
        <v>78</v>
      </c>
      <c r="C7" s="4">
        <v>169</v>
      </c>
      <c r="D7" s="4">
        <f t="shared" si="0"/>
        <v>13182</v>
      </c>
      <c r="E7" s="4">
        <f t="shared" si="1"/>
        <v>6084</v>
      </c>
      <c r="L7">
        <v>5</v>
      </c>
      <c r="M7" s="4">
        <v>58</v>
      </c>
      <c r="N7">
        <f t="shared" si="2"/>
        <v>-16.5</v>
      </c>
      <c r="O7" s="10">
        <f t="shared" si="3"/>
        <v>272.25</v>
      </c>
    </row>
    <row r="8" spans="1:15" x14ac:dyDescent="0.25">
      <c r="A8" s="4">
        <v>7</v>
      </c>
      <c r="B8" s="4">
        <v>85</v>
      </c>
      <c r="C8" s="4">
        <v>190</v>
      </c>
      <c r="D8" s="4">
        <f t="shared" si="0"/>
        <v>16150</v>
      </c>
      <c r="E8" s="4">
        <f t="shared" si="1"/>
        <v>7225</v>
      </c>
      <c r="L8">
        <v>6</v>
      </c>
      <c r="M8" s="4">
        <v>78</v>
      </c>
      <c r="N8">
        <f t="shared" si="2"/>
        <v>3.5</v>
      </c>
      <c r="O8" s="10">
        <f t="shared" si="3"/>
        <v>12.25</v>
      </c>
    </row>
    <row r="9" spans="1:15" x14ac:dyDescent="0.25">
      <c r="A9" s="4">
        <v>8</v>
      </c>
      <c r="B9" s="4">
        <v>85</v>
      </c>
      <c r="C9" s="4">
        <v>186</v>
      </c>
      <c r="D9" s="4">
        <f t="shared" si="0"/>
        <v>15810</v>
      </c>
      <c r="E9" s="4">
        <f t="shared" si="1"/>
        <v>7225</v>
      </c>
      <c r="L9">
        <v>7</v>
      </c>
      <c r="M9" s="4">
        <v>85</v>
      </c>
      <c r="N9">
        <f t="shared" si="2"/>
        <v>10.5</v>
      </c>
      <c r="O9" s="10">
        <f t="shared" si="3"/>
        <v>110.25</v>
      </c>
    </row>
    <row r="10" spans="1:15" x14ac:dyDescent="0.25">
      <c r="A10" s="4">
        <v>9</v>
      </c>
      <c r="B10" s="4">
        <v>73</v>
      </c>
      <c r="C10" s="4">
        <v>176</v>
      </c>
      <c r="D10" s="4">
        <f t="shared" si="0"/>
        <v>12848</v>
      </c>
      <c r="E10" s="4">
        <f t="shared" si="1"/>
        <v>5329</v>
      </c>
      <c r="L10">
        <v>8</v>
      </c>
      <c r="M10" s="4">
        <v>85</v>
      </c>
      <c r="N10">
        <f t="shared" si="2"/>
        <v>10.5</v>
      </c>
      <c r="O10" s="10">
        <f t="shared" si="3"/>
        <v>110.25</v>
      </c>
    </row>
    <row r="11" spans="1:15" x14ac:dyDescent="0.25">
      <c r="A11" s="4">
        <v>10</v>
      </c>
      <c r="B11" s="4">
        <v>62</v>
      </c>
      <c r="C11" s="4">
        <v>170</v>
      </c>
      <c r="D11" s="4">
        <f t="shared" si="0"/>
        <v>10540</v>
      </c>
      <c r="E11" s="4">
        <f t="shared" si="1"/>
        <v>3844</v>
      </c>
      <c r="L11">
        <v>9</v>
      </c>
      <c r="M11" s="4">
        <v>73</v>
      </c>
      <c r="N11">
        <f t="shared" si="2"/>
        <v>-1.5</v>
      </c>
      <c r="O11" s="10">
        <f t="shared" si="3"/>
        <v>2.25</v>
      </c>
    </row>
    <row r="12" spans="1:15" x14ac:dyDescent="0.25">
      <c r="A12" s="4">
        <v>11</v>
      </c>
      <c r="B12" s="4">
        <v>80</v>
      </c>
      <c r="C12" s="4">
        <v>176</v>
      </c>
      <c r="D12" s="4">
        <f t="shared" si="0"/>
        <v>14080</v>
      </c>
      <c r="E12" s="4">
        <f t="shared" si="1"/>
        <v>6400</v>
      </c>
      <c r="L12">
        <v>10</v>
      </c>
      <c r="M12" s="4">
        <v>62</v>
      </c>
      <c r="N12">
        <f t="shared" si="2"/>
        <v>-12.5</v>
      </c>
      <c r="O12" s="10">
        <f t="shared" si="3"/>
        <v>156.25</v>
      </c>
    </row>
    <row r="13" spans="1:15" x14ac:dyDescent="0.25">
      <c r="A13" s="3">
        <v>12</v>
      </c>
      <c r="B13" s="4">
        <v>72</v>
      </c>
      <c r="C13" s="4">
        <v>179</v>
      </c>
      <c r="D13" s="4">
        <f t="shared" si="0"/>
        <v>12888</v>
      </c>
      <c r="E13" s="4">
        <f>B13^2</f>
        <v>5184</v>
      </c>
      <c r="L13">
        <v>11</v>
      </c>
      <c r="M13" s="4">
        <v>80</v>
      </c>
      <c r="N13">
        <f t="shared" si="2"/>
        <v>5.5</v>
      </c>
      <c r="O13" s="10">
        <f t="shared" si="3"/>
        <v>30.25</v>
      </c>
    </row>
    <row r="14" spans="1:15" x14ac:dyDescent="0.25">
      <c r="A14" s="5" t="s">
        <v>0</v>
      </c>
      <c r="B14" s="8">
        <f>SUM(B2:B13)</f>
        <v>894</v>
      </c>
      <c r="C14" s="3">
        <f t="shared" ref="C14:E14" si="4">SUM(C2:C13)</f>
        <v>2117</v>
      </c>
      <c r="D14" s="8">
        <f t="shared" si="4"/>
        <v>158668</v>
      </c>
      <c r="E14" s="3">
        <f t="shared" si="4"/>
        <v>67748</v>
      </c>
      <c r="L14" s="11">
        <v>12</v>
      </c>
      <c r="M14" s="4">
        <v>72</v>
      </c>
      <c r="N14">
        <f t="shared" si="2"/>
        <v>-2.5</v>
      </c>
      <c r="O14" s="10">
        <f t="shared" si="3"/>
        <v>6.25</v>
      </c>
    </row>
    <row r="15" spans="1:15" x14ac:dyDescent="0.25">
      <c r="A15" s="6" t="s">
        <v>10</v>
      </c>
      <c r="B15" s="7">
        <f>B14^2</f>
        <v>799236</v>
      </c>
      <c r="L15" s="5" t="s">
        <v>0</v>
      </c>
      <c r="M15" s="1">
        <f>SUM(M3:M14)</f>
        <v>894</v>
      </c>
      <c r="N15" s="11">
        <f>SUM(N3:N14)</f>
        <v>0</v>
      </c>
      <c r="O15" s="19">
        <f>SUM(O3:O14)</f>
        <v>1145</v>
      </c>
    </row>
    <row r="16" spans="1:15" x14ac:dyDescent="0.25">
      <c r="A16" s="6" t="s">
        <v>1</v>
      </c>
      <c r="B16" s="7">
        <f>B14/A13</f>
        <v>74.5</v>
      </c>
      <c r="C16" s="7">
        <f>C14/A13</f>
        <v>176.41666666666666</v>
      </c>
      <c r="L16" s="9" t="s">
        <v>1</v>
      </c>
      <c r="M16">
        <f>M15/L14</f>
        <v>74.5</v>
      </c>
    </row>
    <row r="17" spans="1:13" x14ac:dyDescent="0.25">
      <c r="A17" s="6" t="s">
        <v>2</v>
      </c>
      <c r="B17" s="7">
        <f>((A13*D14)-(B14*C14))/((A13*E14)-(B15))</f>
        <v>0.83100436681222711</v>
      </c>
      <c r="L17" s="12" t="s">
        <v>17</v>
      </c>
      <c r="M17" s="2">
        <f>M4-M12</f>
        <v>30</v>
      </c>
    </row>
    <row r="18" spans="1:13" x14ac:dyDescent="0.25">
      <c r="A18" s="6" t="s">
        <v>3</v>
      </c>
      <c r="B18" s="7">
        <f>C16-(B17*B16)</f>
        <v>114.50684133915573</v>
      </c>
      <c r="L18" s="12" t="s">
        <v>14</v>
      </c>
      <c r="M18" s="2">
        <f>O15/L14</f>
        <v>95.416666666666671</v>
      </c>
    </row>
    <row r="19" spans="1:13" x14ac:dyDescent="0.25">
      <c r="L19" s="13" t="s">
        <v>15</v>
      </c>
      <c r="M19" s="14">
        <f>SQRT(M18)</f>
        <v>9.7681455080617354</v>
      </c>
    </row>
    <row r="20" spans="1:13" x14ac:dyDescent="0.25">
      <c r="L20" s="13" t="s">
        <v>16</v>
      </c>
      <c r="M20" s="14">
        <f>M19/ABS(M16)</f>
        <v>0.13111604708807698</v>
      </c>
    </row>
  </sheetData>
  <sortState xmlns:xlrd2="http://schemas.microsoft.com/office/spreadsheetml/2017/richdata2" ref="M3:M14">
    <sortCondition ref="M3:M14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F37F9-9FC2-4442-BD16-77A4C414695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1431</dc:creator>
  <cp:lastModifiedBy>1431</cp:lastModifiedBy>
  <dcterms:created xsi:type="dcterms:W3CDTF">2024-04-15T20:17:27Z</dcterms:created>
  <dcterms:modified xsi:type="dcterms:W3CDTF">2024-04-15T22:24:54Z</dcterms:modified>
</cp:coreProperties>
</file>