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hh-0\Desktop\"/>
    </mc:Choice>
  </mc:AlternateContent>
  <xr:revisionPtr revIDLastSave="0" documentId="8_{FCD2F920-69A7-433B-B442-8E3DE65E92DF}" xr6:coauthVersionLast="47" xr6:coauthVersionMax="47" xr10:uidLastSave="{00000000-0000-0000-0000-000000000000}"/>
  <bookViews>
    <workbookView xWindow="-110" yWindow="-110" windowWidth="19420" windowHeight="10300" xr2:uid="{4707E0FE-73F7-4133-A6D8-5B0556AD637D}"/>
  </bookViews>
  <sheets>
    <sheet name="MEDIDAS DE DISPERSIÓN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3" i="1" l="1"/>
  <c r="K12" i="1"/>
  <c r="O12" i="1"/>
  <c r="L7" i="1"/>
  <c r="D62" i="1"/>
  <c r="D50" i="1"/>
  <c r="D51" i="1"/>
  <c r="D52" i="1"/>
  <c r="D53" i="1"/>
  <c r="D54" i="1"/>
  <c r="D55" i="1"/>
  <c r="D56" i="1"/>
  <c r="D57" i="1"/>
  <c r="D58" i="1"/>
  <c r="D59" i="1"/>
  <c r="D60" i="1"/>
  <c r="D61" i="1"/>
  <c r="C50" i="1"/>
  <c r="C51" i="1"/>
  <c r="C52" i="1"/>
  <c r="C53" i="1"/>
  <c r="C54" i="1"/>
  <c r="C55" i="1"/>
  <c r="C56" i="1"/>
  <c r="C57" i="1"/>
  <c r="C58" i="1"/>
  <c r="C59" i="1"/>
  <c r="C60" i="1"/>
  <c r="C61" i="1"/>
  <c r="G13" i="1"/>
  <c r="L5" i="1"/>
  <c r="P4" i="1" s="1"/>
  <c r="G12" i="1" s="1"/>
  <c r="K3" i="1"/>
  <c r="C4" i="1" s="1"/>
  <c r="D4" i="1" s="1"/>
  <c r="G4" i="1"/>
  <c r="G3" i="1"/>
  <c r="A50" i="1"/>
  <c r="A51" i="1"/>
  <c r="A52" i="1"/>
  <c r="A53" i="1"/>
  <c r="A54" i="1" s="1"/>
  <c r="A55" i="1" s="1"/>
  <c r="A56" i="1" s="1"/>
  <c r="A57" i="1" s="1"/>
  <c r="A58" i="1" s="1"/>
  <c r="A59" i="1" s="1"/>
  <c r="A60" i="1" s="1"/>
  <c r="A61" i="1" s="1"/>
  <c r="C3" i="1"/>
  <c r="D3" i="1" s="1"/>
  <c r="C7" i="1"/>
  <c r="D7" i="1" s="1"/>
  <c r="C11" i="1"/>
  <c r="D11" i="1" s="1"/>
  <c r="C15" i="1"/>
  <c r="D15" i="1" s="1"/>
  <c r="C19" i="1"/>
  <c r="D19" i="1" s="1"/>
  <c r="C23" i="1"/>
  <c r="D23" i="1" s="1"/>
  <c r="C27" i="1"/>
  <c r="D27" i="1" s="1"/>
  <c r="C31" i="1"/>
  <c r="D31" i="1" s="1"/>
  <c r="C35" i="1"/>
  <c r="D35" i="1" s="1"/>
  <c r="C38" i="1"/>
  <c r="D38" i="1" s="1"/>
  <c r="C39" i="1"/>
  <c r="D39" i="1" s="1"/>
  <c r="C43" i="1"/>
  <c r="D43" i="1" s="1"/>
  <c r="C46" i="1"/>
  <c r="D46" i="1" s="1"/>
  <c r="C47" i="1"/>
  <c r="D47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C22" i="1" l="1"/>
  <c r="D22" i="1" s="1"/>
  <c r="C6" i="1"/>
  <c r="D6" i="1" s="1"/>
  <c r="C37" i="1"/>
  <c r="D37" i="1" s="1"/>
  <c r="C21" i="1"/>
  <c r="D21" i="1" s="1"/>
  <c r="C13" i="1"/>
  <c r="D13" i="1" s="1"/>
  <c r="C9" i="1"/>
  <c r="D9" i="1" s="1"/>
  <c r="C5" i="1"/>
  <c r="D5" i="1" s="1"/>
  <c r="C2" i="1"/>
  <c r="D2" i="1" s="1"/>
  <c r="C42" i="1"/>
  <c r="D42" i="1" s="1"/>
  <c r="C34" i="1"/>
  <c r="D34" i="1" s="1"/>
  <c r="C30" i="1"/>
  <c r="D30" i="1" s="1"/>
  <c r="C26" i="1"/>
  <c r="D26" i="1" s="1"/>
  <c r="C18" i="1"/>
  <c r="D18" i="1" s="1"/>
  <c r="C14" i="1"/>
  <c r="D14" i="1" s="1"/>
  <c r="C10" i="1"/>
  <c r="D10" i="1" s="1"/>
  <c r="C49" i="1"/>
  <c r="D49" i="1" s="1"/>
  <c r="C45" i="1"/>
  <c r="D45" i="1" s="1"/>
  <c r="C41" i="1"/>
  <c r="D41" i="1" s="1"/>
  <c r="C33" i="1"/>
  <c r="D33" i="1" s="1"/>
  <c r="C29" i="1"/>
  <c r="D29" i="1" s="1"/>
  <c r="C25" i="1"/>
  <c r="D25" i="1" s="1"/>
  <c r="C17" i="1"/>
  <c r="D17" i="1" s="1"/>
  <c r="C48" i="1"/>
  <c r="D48" i="1" s="1"/>
  <c r="C44" i="1"/>
  <c r="D44" i="1" s="1"/>
  <c r="C40" i="1"/>
  <c r="D40" i="1" s="1"/>
  <c r="C36" i="1"/>
  <c r="D36" i="1" s="1"/>
  <c r="C32" i="1"/>
  <c r="D32" i="1" s="1"/>
  <c r="C28" i="1"/>
  <c r="D28" i="1" s="1"/>
  <c r="C24" i="1"/>
  <c r="D24" i="1" s="1"/>
  <c r="C20" i="1"/>
  <c r="D20" i="1" s="1"/>
  <c r="C16" i="1"/>
  <c r="D16" i="1" s="1"/>
  <c r="C12" i="1"/>
  <c r="D12" i="1" s="1"/>
  <c r="C8" i="1"/>
  <c r="D8" i="1" s="1"/>
  <c r="G6" i="1"/>
</calcChain>
</file>

<file path=xl/sharedStrings.xml><?xml version="1.0" encoding="utf-8"?>
<sst xmlns="http://schemas.openxmlformats.org/spreadsheetml/2006/main" count="23" uniqueCount="21">
  <si>
    <t>Meses</t>
  </si>
  <si>
    <t xml:space="preserve">Datos </t>
  </si>
  <si>
    <t>RANGO.</t>
  </si>
  <si>
    <t>VARIANZA.</t>
  </si>
  <si>
    <t>DESVIACIÓN TIPICA.</t>
  </si>
  <si>
    <t>COEFICIENTE DE VARIACIÓN.</t>
  </si>
  <si>
    <t>Maximo</t>
  </si>
  <si>
    <t xml:space="preserve">Minimo </t>
  </si>
  <si>
    <t>RANGO</t>
  </si>
  <si>
    <t>PROMEDIO</t>
  </si>
  <si>
    <t>DESVIACIÓN TÍPICA</t>
  </si>
  <si>
    <t>CV=</t>
  </si>
  <si>
    <t>Dato-Media</t>
  </si>
  <si>
    <t xml:space="preserve">AL CUADRADO </t>
  </si>
  <si>
    <t>SUMA</t>
  </si>
  <si>
    <t>VARIANZA x FORMULA</t>
  </si>
  <si>
    <t xml:space="preserve">VARIANZA X PROCEDIMIENTO  </t>
  </si>
  <si>
    <t>COEFICIENTE DE ASIMETRIA DE PEARSON.</t>
  </si>
  <si>
    <t>Ap=</t>
  </si>
  <si>
    <t>MODA:</t>
  </si>
  <si>
    <t>MODA=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</si>
</sst>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00"/>
    <numFmt numFmtId="165" formatCode="_-* #,##0.0000000_-;\-* #,##0.0000000_-;_-* &quot;-&quot;??_-;_-@_-"/>
    <numFmt numFmtId="169" formatCode="0.00000%"/>
    <numFmt numFmtId="173" formatCode="0.000000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5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" fillId="0" borderId="9" xfId="0" applyFont="1" applyBorder="1"/>
    <xf numFmtId="0" fontId="1" fillId="0" borderId="0" xfId="0" applyFont="1" applyBorder="1"/>
    <xf numFmtId="0" fontId="1" fillId="2" borderId="15" xfId="0" applyFont="1" applyFill="1" applyBorder="1" applyAlignment="1">
      <alignment horizontal="center"/>
    </xf>
    <xf numFmtId="0" fontId="0" fillId="0" borderId="16" xfId="0" applyBorder="1"/>
    <xf numFmtId="0" fontId="0" fillId="0" borderId="17" xfId="0" applyBorder="1"/>
    <xf numFmtId="164" fontId="0" fillId="0" borderId="17" xfId="0" applyNumberFormat="1" applyBorder="1"/>
    <xf numFmtId="0" fontId="1" fillId="0" borderId="11" xfId="0" applyFont="1" applyBorder="1"/>
    <xf numFmtId="0" fontId="1" fillId="2" borderId="3" xfId="0" applyFont="1" applyFill="1" applyBorder="1" applyAlignment="1">
      <alignment horizontal="center"/>
    </xf>
    <xf numFmtId="0" fontId="0" fillId="0" borderId="4" xfId="0" applyBorder="1"/>
    <xf numFmtId="0" fontId="1" fillId="2" borderId="18" xfId="0" applyFont="1" applyFill="1" applyBorder="1" applyAlignment="1">
      <alignment horizontal="center"/>
    </xf>
    <xf numFmtId="0" fontId="0" fillId="0" borderId="19" xfId="0" applyBorder="1"/>
    <xf numFmtId="0" fontId="0" fillId="0" borderId="20" xfId="0" applyBorder="1"/>
    <xf numFmtId="165" fontId="1" fillId="0" borderId="13" xfId="0" applyNumberFormat="1" applyFont="1" applyBorder="1"/>
    <xf numFmtId="0" fontId="1" fillId="0" borderId="10" xfId="0" applyFont="1" applyBorder="1"/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/>
    <xf numFmtId="164" fontId="0" fillId="0" borderId="21" xfId="0" applyNumberFormat="1" applyFont="1" applyBorder="1" applyAlignment="1">
      <alignment horizontal="right"/>
    </xf>
    <xf numFmtId="169" fontId="0" fillId="0" borderId="12" xfId="2" applyNumberFormat="1" applyFont="1" applyBorder="1"/>
    <xf numFmtId="0" fontId="0" fillId="0" borderId="23" xfId="0" applyBorder="1"/>
    <xf numFmtId="0" fontId="0" fillId="0" borderId="24" xfId="0" applyBorder="1"/>
    <xf numFmtId="0" fontId="1" fillId="0" borderId="21" xfId="0" applyFont="1" applyBorder="1"/>
    <xf numFmtId="43" fontId="0" fillId="0" borderId="21" xfId="1" applyFont="1" applyFill="1" applyBorder="1"/>
    <xf numFmtId="0" fontId="1" fillId="4" borderId="14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173" fontId="0" fillId="0" borderId="12" xfId="2" applyNumberFormat="1" applyFont="1" applyBorder="1"/>
    <xf numFmtId="0" fontId="1" fillId="7" borderId="14" xfId="0" applyFont="1" applyFill="1" applyBorder="1" applyAlignment="1">
      <alignment horizontal="center"/>
    </xf>
    <xf numFmtId="0" fontId="1" fillId="7" borderId="15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A7947-05B5-4990-A6FE-98D87CCBF33E}">
  <dimension ref="A1:P62"/>
  <sheetViews>
    <sheetView tabSelected="1" workbookViewId="0">
      <selection activeCell="J10" sqref="J10:L10"/>
    </sheetView>
  </sheetViews>
  <sheetFormatPr baseColWidth="10" defaultRowHeight="14.5" x14ac:dyDescent="0.35"/>
  <cols>
    <col min="4" max="4" width="13.453125" bestFit="1" customWidth="1"/>
    <col min="6" max="6" width="11.1796875" bestFit="1" customWidth="1"/>
    <col min="10" max="10" width="11.1796875" bestFit="1" customWidth="1"/>
    <col min="11" max="11" width="14.453125" customWidth="1"/>
    <col min="12" max="12" width="13.6328125" bestFit="1" customWidth="1"/>
    <col min="14" max="14" width="11.1796875" bestFit="1" customWidth="1"/>
  </cols>
  <sheetData>
    <row r="1" spans="1:16" ht="15" thickBot="1" x14ac:dyDescent="0.4">
      <c r="A1" s="1" t="s">
        <v>0</v>
      </c>
      <c r="B1" s="16" t="s">
        <v>1</v>
      </c>
      <c r="C1" s="23" t="s">
        <v>12</v>
      </c>
      <c r="D1" s="21" t="s">
        <v>13</v>
      </c>
    </row>
    <row r="2" spans="1:16" ht="15" thickBot="1" x14ac:dyDescent="0.4">
      <c r="A2" s="2">
        <v>1</v>
      </c>
      <c r="B2" s="17">
        <v>44.347000000000001</v>
      </c>
      <c r="C2" s="24">
        <f>B2-K$3</f>
        <v>9.5882000000000005</v>
      </c>
      <c r="D2" s="22">
        <f>C2^2</f>
        <v>91.933579240000014</v>
      </c>
      <c r="F2" s="28" t="s">
        <v>2</v>
      </c>
      <c r="G2" s="29"/>
      <c r="H2" s="30"/>
      <c r="J2" s="31" t="s">
        <v>3</v>
      </c>
      <c r="K2" s="32"/>
      <c r="L2" s="33"/>
      <c r="N2" s="34" t="s">
        <v>4</v>
      </c>
      <c r="O2" s="35"/>
      <c r="P2" s="36"/>
    </row>
    <row r="3" spans="1:16" x14ac:dyDescent="0.35">
      <c r="A3" s="3">
        <v>2</v>
      </c>
      <c r="B3" s="18">
        <v>12.445</v>
      </c>
      <c r="C3" s="24">
        <f>B3-K$3</f>
        <v>-22.313800000000001</v>
      </c>
      <c r="D3" s="22">
        <f t="shared" ref="D3:D61" si="0">C3^2</f>
        <v>497.90567044000005</v>
      </c>
      <c r="F3" s="5" t="s">
        <v>6</v>
      </c>
      <c r="G3" s="6">
        <f>MAX(B2:B61)</f>
        <v>49.079000000000001</v>
      </c>
      <c r="H3" s="7"/>
      <c r="J3" s="5" t="s">
        <v>9</v>
      </c>
      <c r="K3" s="6">
        <f>AVERAGE(B2:B61)</f>
        <v>34.758800000000001</v>
      </c>
      <c r="L3" s="7"/>
      <c r="N3" s="5"/>
      <c r="O3" s="6"/>
      <c r="P3" s="7"/>
    </row>
    <row r="4" spans="1:16" x14ac:dyDescent="0.35">
      <c r="A4" s="3">
        <v>3</v>
      </c>
      <c r="B4" s="19">
        <v>26.88</v>
      </c>
      <c r="C4" s="24">
        <f t="shared" ref="C4:C61" si="1">B4-K$3</f>
        <v>-7.8788000000000018</v>
      </c>
      <c r="D4" s="22">
        <f t="shared" si="0"/>
        <v>62.075489440000027</v>
      </c>
      <c r="F4" s="8" t="s">
        <v>7</v>
      </c>
      <c r="G4" s="9">
        <f>MIN(B2:B61)</f>
        <v>10.124000000000001</v>
      </c>
      <c r="H4" s="10"/>
      <c r="J4" s="8"/>
      <c r="K4" s="9"/>
      <c r="L4" s="10"/>
      <c r="N4" s="14" t="s">
        <v>10</v>
      </c>
      <c r="O4" s="9"/>
      <c r="P4" s="10">
        <f>SQRT(L5)</f>
        <v>11.353826190320138</v>
      </c>
    </row>
    <row r="5" spans="1:16" ht="15" thickBot="1" x14ac:dyDescent="0.4">
      <c r="A5" s="3">
        <v>4</v>
      </c>
      <c r="B5" s="18">
        <v>23.366</v>
      </c>
      <c r="C5" s="24">
        <f t="shared" si="1"/>
        <v>-11.392800000000001</v>
      </c>
      <c r="D5" s="22">
        <f t="shared" si="0"/>
        <v>129.79589184000002</v>
      </c>
      <c r="F5" s="8"/>
      <c r="G5" s="9"/>
      <c r="H5" s="10"/>
      <c r="J5" s="14" t="s">
        <v>15</v>
      </c>
      <c r="K5" s="9"/>
      <c r="L5" s="27">
        <f>_xlfn.VAR.P(B2:B61)</f>
        <v>128.9093691599995</v>
      </c>
      <c r="N5" s="11"/>
      <c r="O5" s="12"/>
      <c r="P5" s="13"/>
    </row>
    <row r="6" spans="1:16" x14ac:dyDescent="0.35">
      <c r="A6" s="3">
        <f>A5+1</f>
        <v>5</v>
      </c>
      <c r="B6" s="18">
        <v>42.463999999999999</v>
      </c>
      <c r="C6" s="24">
        <f t="shared" si="1"/>
        <v>7.7051999999999978</v>
      </c>
      <c r="D6" s="22">
        <f t="shared" si="0"/>
        <v>59.370107039999965</v>
      </c>
      <c r="F6" s="14" t="s">
        <v>8</v>
      </c>
      <c r="G6" s="15">
        <f>G3-G4</f>
        <v>38.954999999999998</v>
      </c>
      <c r="H6" s="10"/>
      <c r="J6" s="8"/>
      <c r="K6" s="9"/>
      <c r="L6" s="10"/>
      <c r="N6" s="9"/>
      <c r="O6" s="9"/>
      <c r="P6" s="9"/>
    </row>
    <row r="7" spans="1:16" ht="15" thickBot="1" x14ac:dyDescent="0.4">
      <c r="A7" s="3">
        <f t="shared" ref="A7:A61" si="2">A6+1</f>
        <v>6</v>
      </c>
      <c r="B7" s="19">
        <v>15.48</v>
      </c>
      <c r="C7" s="24">
        <f t="shared" si="1"/>
        <v>-19.2788</v>
      </c>
      <c r="D7" s="22">
        <f t="shared" si="0"/>
        <v>371.67212943999999</v>
      </c>
      <c r="F7" s="11"/>
      <c r="G7" s="12"/>
      <c r="H7" s="13"/>
      <c r="J7" s="20" t="s">
        <v>16</v>
      </c>
      <c r="K7" s="12"/>
      <c r="L7" s="26">
        <f>D62/60</f>
        <v>128.90936916000001</v>
      </c>
      <c r="N7" s="9"/>
      <c r="O7" s="9"/>
      <c r="P7" s="9"/>
    </row>
    <row r="8" spans="1:16" x14ac:dyDescent="0.35">
      <c r="A8" s="3">
        <f t="shared" si="2"/>
        <v>7</v>
      </c>
      <c r="B8" s="18">
        <v>21.562000000000001</v>
      </c>
      <c r="C8" s="24">
        <f t="shared" si="1"/>
        <v>-13.1968</v>
      </c>
      <c r="D8" s="22">
        <f t="shared" si="0"/>
        <v>174.15553023999999</v>
      </c>
    </row>
    <row r="9" spans="1:16" ht="15" thickBot="1" x14ac:dyDescent="0.4">
      <c r="A9" s="3">
        <f t="shared" si="2"/>
        <v>8</v>
      </c>
      <c r="B9" s="18">
        <v>11.625</v>
      </c>
      <c r="C9" s="24">
        <f t="shared" si="1"/>
        <v>-23.133800000000001</v>
      </c>
      <c r="D9" s="22">
        <f t="shared" si="0"/>
        <v>535.17270244000008</v>
      </c>
    </row>
    <row r="10" spans="1:16" ht="15" thickBot="1" x14ac:dyDescent="0.4">
      <c r="A10" s="3">
        <f t="shared" si="2"/>
        <v>9</v>
      </c>
      <c r="B10" s="18">
        <v>39.496000000000002</v>
      </c>
      <c r="C10" s="24">
        <f t="shared" si="1"/>
        <v>4.7372000000000014</v>
      </c>
      <c r="D10" s="22">
        <f t="shared" si="0"/>
        <v>22.441063840000012</v>
      </c>
      <c r="F10" s="37" t="s">
        <v>5</v>
      </c>
      <c r="G10" s="38"/>
      <c r="H10" s="39"/>
      <c r="J10" s="52" t="s">
        <v>17</v>
      </c>
      <c r="K10" s="53"/>
      <c r="L10" s="54"/>
      <c r="N10" s="48" t="s">
        <v>19</v>
      </c>
      <c r="O10" s="49"/>
      <c r="P10" s="50"/>
    </row>
    <row r="11" spans="1:16" x14ac:dyDescent="0.35">
      <c r="A11" s="3">
        <f t="shared" si="2"/>
        <v>10</v>
      </c>
      <c r="B11" s="18">
        <v>39.402000000000001</v>
      </c>
      <c r="C11" s="24">
        <f t="shared" si="1"/>
        <v>4.6432000000000002</v>
      </c>
      <c r="D11" s="22">
        <f t="shared" si="0"/>
        <v>21.559306240000002</v>
      </c>
      <c r="F11" s="5"/>
      <c r="G11" s="6"/>
      <c r="H11" s="7"/>
      <c r="J11" s="8"/>
      <c r="K11" s="9"/>
      <c r="L11" s="10"/>
      <c r="N11" s="5"/>
      <c r="O11" s="6"/>
      <c r="P11" s="7"/>
    </row>
    <row r="12" spans="1:16" x14ac:dyDescent="0.35">
      <c r="A12" s="3">
        <f t="shared" si="2"/>
        <v>11</v>
      </c>
      <c r="B12" s="18">
        <v>47.698999999999998</v>
      </c>
      <c r="C12" s="24">
        <f t="shared" si="1"/>
        <v>12.940199999999997</v>
      </c>
      <c r="D12" s="22">
        <f t="shared" si="0"/>
        <v>167.44877603999993</v>
      </c>
      <c r="F12" s="14" t="s">
        <v>11</v>
      </c>
      <c r="G12" s="9">
        <f>P4/K3</f>
        <v>0.32664609222182983</v>
      </c>
      <c r="H12" s="10"/>
      <c r="J12" s="14" t="s">
        <v>18</v>
      </c>
      <c r="K12" s="9">
        <f>(K3-O12)/P4</f>
        <v>-0.76989024259085725</v>
      </c>
      <c r="L12" s="10"/>
      <c r="N12" s="14" t="s">
        <v>20</v>
      </c>
      <c r="O12" s="9">
        <f>MODE(B2:B61)</f>
        <v>43.5</v>
      </c>
      <c r="P12" s="10"/>
    </row>
    <row r="13" spans="1:16" ht="15" thickBot="1" x14ac:dyDescent="0.4">
      <c r="A13" s="3">
        <f t="shared" si="2"/>
        <v>12</v>
      </c>
      <c r="B13" s="18">
        <v>44.314999999999998</v>
      </c>
      <c r="C13" s="24">
        <f t="shared" si="1"/>
        <v>9.5561999999999969</v>
      </c>
      <c r="D13" s="22">
        <f t="shared" si="0"/>
        <v>91.320958439999941</v>
      </c>
      <c r="F13" s="20" t="s">
        <v>11</v>
      </c>
      <c r="G13" s="43">
        <f>G12*100%</f>
        <v>0.32664609222182983</v>
      </c>
      <c r="H13" s="13"/>
      <c r="J13" s="20" t="s">
        <v>18</v>
      </c>
      <c r="K13" s="51">
        <f>K12*100%</f>
        <v>-0.76989024259085725</v>
      </c>
      <c r="L13" s="13"/>
      <c r="N13" s="11"/>
      <c r="O13" s="12"/>
      <c r="P13" s="13"/>
    </row>
    <row r="14" spans="1:16" x14ac:dyDescent="0.35">
      <c r="A14" s="3">
        <f t="shared" si="2"/>
        <v>13</v>
      </c>
      <c r="B14" s="18">
        <v>29.581</v>
      </c>
      <c r="C14" s="24">
        <f t="shared" si="1"/>
        <v>-5.1778000000000013</v>
      </c>
      <c r="D14" s="22">
        <f t="shared" si="0"/>
        <v>26.809612840000014</v>
      </c>
      <c r="F14" s="9"/>
      <c r="G14" s="9"/>
      <c r="H14" s="9"/>
    </row>
    <row r="15" spans="1:16" x14ac:dyDescent="0.35">
      <c r="A15" s="3">
        <f t="shared" si="2"/>
        <v>14</v>
      </c>
      <c r="B15" s="19">
        <v>44.32</v>
      </c>
      <c r="C15" s="24">
        <f t="shared" si="1"/>
        <v>9.5611999999999995</v>
      </c>
      <c r="D15" s="22">
        <f t="shared" si="0"/>
        <v>91.416545439999993</v>
      </c>
      <c r="F15" s="9"/>
      <c r="G15" s="9"/>
      <c r="H15" s="9"/>
    </row>
    <row r="16" spans="1:16" x14ac:dyDescent="0.35">
      <c r="A16" s="3">
        <f t="shared" si="2"/>
        <v>15</v>
      </c>
      <c r="B16" s="18">
        <v>35.264000000000003</v>
      </c>
      <c r="C16" s="24">
        <f t="shared" si="1"/>
        <v>0.50520000000000209</v>
      </c>
      <c r="D16" s="22">
        <f t="shared" si="0"/>
        <v>0.25522704000000213</v>
      </c>
    </row>
    <row r="17" spans="1:4" x14ac:dyDescent="0.35">
      <c r="A17" s="3">
        <f t="shared" si="2"/>
        <v>16</v>
      </c>
      <c r="B17" s="18">
        <v>10.124000000000001</v>
      </c>
      <c r="C17" s="24">
        <f t="shared" si="1"/>
        <v>-24.634799999999998</v>
      </c>
      <c r="D17" s="22">
        <f t="shared" si="0"/>
        <v>606.87337103999994</v>
      </c>
    </row>
    <row r="18" spans="1:4" x14ac:dyDescent="0.35">
      <c r="A18" s="3">
        <f t="shared" si="2"/>
        <v>17</v>
      </c>
      <c r="B18" s="19">
        <v>43.52</v>
      </c>
      <c r="C18" s="24">
        <f t="shared" si="1"/>
        <v>8.7612000000000023</v>
      </c>
      <c r="D18" s="22">
        <f t="shared" si="0"/>
        <v>76.758625440000046</v>
      </c>
    </row>
    <row r="19" spans="1:4" x14ac:dyDescent="0.35">
      <c r="A19" s="3">
        <f t="shared" si="2"/>
        <v>18</v>
      </c>
      <c r="B19" s="19">
        <v>26.36</v>
      </c>
      <c r="C19" s="24">
        <f t="shared" si="1"/>
        <v>-8.3988000000000014</v>
      </c>
      <c r="D19" s="22">
        <f t="shared" si="0"/>
        <v>70.539841440000018</v>
      </c>
    </row>
    <row r="20" spans="1:4" x14ac:dyDescent="0.35">
      <c r="A20" s="3">
        <f t="shared" si="2"/>
        <v>19</v>
      </c>
      <c r="B20" s="18">
        <v>19.533999999999999</v>
      </c>
      <c r="C20" s="24">
        <f t="shared" si="1"/>
        <v>-15.224800000000002</v>
      </c>
      <c r="D20" s="22">
        <f t="shared" si="0"/>
        <v>231.79453504000006</v>
      </c>
    </row>
    <row r="21" spans="1:4" x14ac:dyDescent="0.35">
      <c r="A21" s="3">
        <f t="shared" si="2"/>
        <v>20</v>
      </c>
      <c r="B21" s="18">
        <v>30.754999999999999</v>
      </c>
      <c r="C21" s="24">
        <f t="shared" si="1"/>
        <v>-4.0038000000000018</v>
      </c>
      <c r="D21" s="22">
        <f t="shared" si="0"/>
        <v>16.030414440000015</v>
      </c>
    </row>
    <row r="22" spans="1:4" x14ac:dyDescent="0.35">
      <c r="A22" s="3">
        <f t="shared" si="2"/>
        <v>21</v>
      </c>
      <c r="B22" s="18">
        <v>37.326999999999998</v>
      </c>
      <c r="C22" s="24">
        <f t="shared" si="1"/>
        <v>2.5681999999999974</v>
      </c>
      <c r="D22" s="22">
        <f t="shared" si="0"/>
        <v>6.5956512399999863</v>
      </c>
    </row>
    <row r="23" spans="1:4" x14ac:dyDescent="0.35">
      <c r="A23" s="3">
        <f t="shared" si="2"/>
        <v>22</v>
      </c>
      <c r="B23" s="18">
        <v>15.832000000000001</v>
      </c>
      <c r="C23" s="24">
        <f t="shared" si="1"/>
        <v>-18.9268</v>
      </c>
      <c r="D23" s="22">
        <f t="shared" si="0"/>
        <v>358.22375824</v>
      </c>
    </row>
    <row r="24" spans="1:4" x14ac:dyDescent="0.35">
      <c r="A24" s="3">
        <f t="shared" si="2"/>
        <v>23</v>
      </c>
      <c r="B24" s="18">
        <v>33.918999999999997</v>
      </c>
      <c r="C24" s="24">
        <f t="shared" si="1"/>
        <v>-0.83980000000000388</v>
      </c>
      <c r="D24" s="22">
        <f t="shared" si="0"/>
        <v>0.70526404000000653</v>
      </c>
    </row>
    <row r="25" spans="1:4" x14ac:dyDescent="0.35">
      <c r="A25" s="3">
        <f t="shared" si="2"/>
        <v>24</v>
      </c>
      <c r="B25" s="18">
        <v>29.498000000000001</v>
      </c>
      <c r="C25" s="24">
        <f t="shared" si="1"/>
        <v>-5.2607999999999997</v>
      </c>
      <c r="D25" s="22">
        <f t="shared" si="0"/>
        <v>27.676016639999997</v>
      </c>
    </row>
    <row r="26" spans="1:4" x14ac:dyDescent="0.35">
      <c r="A26" s="3">
        <f t="shared" si="2"/>
        <v>25</v>
      </c>
      <c r="B26" s="18">
        <v>46.136000000000003</v>
      </c>
      <c r="C26" s="24">
        <f t="shared" si="1"/>
        <v>11.377200000000002</v>
      </c>
      <c r="D26" s="22">
        <f t="shared" si="0"/>
        <v>129.44067984000006</v>
      </c>
    </row>
    <row r="27" spans="1:4" x14ac:dyDescent="0.35">
      <c r="A27" s="3">
        <f t="shared" si="2"/>
        <v>26</v>
      </c>
      <c r="B27" s="18">
        <v>18.007000000000001</v>
      </c>
      <c r="C27" s="24">
        <f t="shared" si="1"/>
        <v>-16.751799999999999</v>
      </c>
      <c r="D27" s="22">
        <f t="shared" si="0"/>
        <v>280.62280324</v>
      </c>
    </row>
    <row r="28" spans="1:4" x14ac:dyDescent="0.35">
      <c r="A28" s="3">
        <f t="shared" si="2"/>
        <v>27</v>
      </c>
      <c r="B28" s="18">
        <v>36.338999999999999</v>
      </c>
      <c r="C28" s="24">
        <f t="shared" si="1"/>
        <v>1.5801999999999978</v>
      </c>
      <c r="D28" s="22">
        <f t="shared" si="0"/>
        <v>2.497032039999993</v>
      </c>
    </row>
    <row r="29" spans="1:4" x14ac:dyDescent="0.35">
      <c r="A29" s="3">
        <f t="shared" si="2"/>
        <v>28</v>
      </c>
      <c r="B29" s="18">
        <v>27.696000000000002</v>
      </c>
      <c r="C29" s="24">
        <f t="shared" si="1"/>
        <v>-7.0627999999999993</v>
      </c>
      <c r="D29" s="22">
        <f t="shared" si="0"/>
        <v>49.883143839999988</v>
      </c>
    </row>
    <row r="30" spans="1:4" x14ac:dyDescent="0.35">
      <c r="A30" s="3">
        <f t="shared" si="2"/>
        <v>29</v>
      </c>
      <c r="B30" s="18">
        <v>47.412999999999997</v>
      </c>
      <c r="C30" s="24">
        <f t="shared" si="1"/>
        <v>12.654199999999996</v>
      </c>
      <c r="D30" s="22">
        <f t="shared" si="0"/>
        <v>160.1287776399999</v>
      </c>
    </row>
    <row r="31" spans="1:4" x14ac:dyDescent="0.35">
      <c r="A31" s="3">
        <f t="shared" si="2"/>
        <v>30</v>
      </c>
      <c r="B31" s="18">
        <v>47.636000000000003</v>
      </c>
      <c r="C31" s="24">
        <f t="shared" si="1"/>
        <v>12.877200000000002</v>
      </c>
      <c r="D31" s="22">
        <f t="shared" si="0"/>
        <v>165.82227984000005</v>
      </c>
    </row>
    <row r="32" spans="1:4" x14ac:dyDescent="0.35">
      <c r="A32" s="3">
        <f t="shared" si="2"/>
        <v>31</v>
      </c>
      <c r="B32" s="18">
        <v>20.978000000000002</v>
      </c>
      <c r="C32" s="24">
        <f t="shared" si="1"/>
        <v>-13.780799999999999</v>
      </c>
      <c r="D32" s="22">
        <f t="shared" si="0"/>
        <v>189.91044863999997</v>
      </c>
    </row>
    <row r="33" spans="1:4" x14ac:dyDescent="0.35">
      <c r="A33" s="3">
        <f t="shared" si="2"/>
        <v>32</v>
      </c>
      <c r="B33" s="18">
        <v>49.079000000000001</v>
      </c>
      <c r="C33" s="24">
        <f t="shared" si="1"/>
        <v>14.3202</v>
      </c>
      <c r="D33" s="22">
        <f t="shared" si="0"/>
        <v>205.06812804</v>
      </c>
    </row>
    <row r="34" spans="1:4" x14ac:dyDescent="0.35">
      <c r="A34" s="3">
        <f t="shared" si="2"/>
        <v>33</v>
      </c>
      <c r="B34" s="18">
        <v>40.667999999999999</v>
      </c>
      <c r="C34" s="24">
        <f t="shared" si="1"/>
        <v>5.9091999999999985</v>
      </c>
      <c r="D34" s="22">
        <f t="shared" si="0"/>
        <v>34.918644639999982</v>
      </c>
    </row>
    <row r="35" spans="1:4" x14ac:dyDescent="0.35">
      <c r="A35" s="3">
        <f t="shared" si="2"/>
        <v>34</v>
      </c>
      <c r="B35" s="18">
        <v>45.932000000000002</v>
      </c>
      <c r="C35" s="24">
        <f t="shared" si="1"/>
        <v>11.173200000000001</v>
      </c>
      <c r="D35" s="22">
        <f t="shared" si="0"/>
        <v>124.84039824000003</v>
      </c>
    </row>
    <row r="36" spans="1:4" x14ac:dyDescent="0.35">
      <c r="A36" s="3">
        <f t="shared" si="2"/>
        <v>35</v>
      </c>
      <c r="B36" s="18">
        <v>40.454000000000001</v>
      </c>
      <c r="C36" s="24">
        <f t="shared" si="1"/>
        <v>5.6951999999999998</v>
      </c>
      <c r="D36" s="22">
        <f t="shared" si="0"/>
        <v>32.435303040000001</v>
      </c>
    </row>
    <row r="37" spans="1:4" x14ac:dyDescent="0.35">
      <c r="A37" s="3">
        <f t="shared" si="2"/>
        <v>36</v>
      </c>
      <c r="B37" s="18">
        <v>46.131999999999998</v>
      </c>
      <c r="C37" s="24">
        <f t="shared" si="1"/>
        <v>11.373199999999997</v>
      </c>
      <c r="D37" s="22">
        <f t="shared" si="0"/>
        <v>129.34967823999995</v>
      </c>
    </row>
    <row r="38" spans="1:4" x14ac:dyDescent="0.35">
      <c r="A38" s="3">
        <f t="shared" si="2"/>
        <v>37</v>
      </c>
      <c r="B38" s="18">
        <v>35.054000000000002</v>
      </c>
      <c r="C38" s="24">
        <f t="shared" si="1"/>
        <v>0.29520000000000124</v>
      </c>
      <c r="D38" s="22">
        <f t="shared" si="0"/>
        <v>8.7143040000000727E-2</v>
      </c>
    </row>
    <row r="39" spans="1:4" x14ac:dyDescent="0.35">
      <c r="A39" s="3">
        <f t="shared" si="2"/>
        <v>38</v>
      </c>
      <c r="B39" s="18">
        <v>11.906000000000001</v>
      </c>
      <c r="C39" s="24">
        <f t="shared" si="1"/>
        <v>-22.852800000000002</v>
      </c>
      <c r="D39" s="22">
        <f t="shared" si="0"/>
        <v>522.25046784000006</v>
      </c>
    </row>
    <row r="40" spans="1:4" x14ac:dyDescent="0.35">
      <c r="A40" s="3">
        <f t="shared" si="2"/>
        <v>39</v>
      </c>
      <c r="B40" s="18">
        <v>22.532</v>
      </c>
      <c r="C40" s="24">
        <f t="shared" si="1"/>
        <v>-12.226800000000001</v>
      </c>
      <c r="D40" s="22">
        <f t="shared" si="0"/>
        <v>149.49463824000003</v>
      </c>
    </row>
    <row r="41" spans="1:4" x14ac:dyDescent="0.35">
      <c r="A41" s="3">
        <f t="shared" si="2"/>
        <v>40</v>
      </c>
      <c r="B41" s="18">
        <v>43.045000000000002</v>
      </c>
      <c r="C41" s="24">
        <f t="shared" si="1"/>
        <v>8.2862000000000009</v>
      </c>
      <c r="D41" s="22">
        <f t="shared" si="0"/>
        <v>68.661110440000016</v>
      </c>
    </row>
    <row r="42" spans="1:4" x14ac:dyDescent="0.35">
      <c r="A42" s="3">
        <f t="shared" si="2"/>
        <v>41</v>
      </c>
      <c r="B42" s="18">
        <v>45.073999999999998</v>
      </c>
      <c r="C42" s="24">
        <f t="shared" si="1"/>
        <v>10.315199999999997</v>
      </c>
      <c r="D42" s="22">
        <f t="shared" si="0"/>
        <v>106.40335103999995</v>
      </c>
    </row>
    <row r="43" spans="1:4" x14ac:dyDescent="0.35">
      <c r="A43" s="3">
        <f t="shared" si="2"/>
        <v>42</v>
      </c>
      <c r="B43" s="18">
        <v>16.504999999999999</v>
      </c>
      <c r="C43" s="24">
        <f t="shared" si="1"/>
        <v>-18.253800000000002</v>
      </c>
      <c r="D43" s="22">
        <f t="shared" si="0"/>
        <v>333.20121444000006</v>
      </c>
    </row>
    <row r="44" spans="1:4" x14ac:dyDescent="0.35">
      <c r="A44" s="3">
        <f t="shared" si="2"/>
        <v>43</v>
      </c>
      <c r="B44" s="18">
        <v>27.335999999999999</v>
      </c>
      <c r="C44" s="24">
        <f t="shared" si="1"/>
        <v>-7.4228000000000023</v>
      </c>
      <c r="D44" s="22">
        <f t="shared" si="0"/>
        <v>55.097959840000037</v>
      </c>
    </row>
    <row r="45" spans="1:4" x14ac:dyDescent="0.35">
      <c r="A45" s="3">
        <f t="shared" si="2"/>
        <v>44</v>
      </c>
      <c r="B45" s="18">
        <v>37.831000000000003</v>
      </c>
      <c r="C45" s="24">
        <f t="shared" si="1"/>
        <v>3.0722000000000023</v>
      </c>
      <c r="D45" s="22">
        <f t="shared" si="0"/>
        <v>9.438412840000014</v>
      </c>
    </row>
    <row r="46" spans="1:4" x14ac:dyDescent="0.35">
      <c r="A46" s="3">
        <f t="shared" si="2"/>
        <v>45</v>
      </c>
      <c r="B46" s="18">
        <v>29.757000000000001</v>
      </c>
      <c r="C46" s="24">
        <f t="shared" si="1"/>
        <v>-5.0017999999999994</v>
      </c>
      <c r="D46" s="22">
        <f t="shared" si="0"/>
        <v>25.018003239999995</v>
      </c>
    </row>
    <row r="47" spans="1:4" x14ac:dyDescent="0.35">
      <c r="A47" s="3">
        <f t="shared" si="2"/>
        <v>46</v>
      </c>
      <c r="B47" s="18">
        <v>37.765000000000001</v>
      </c>
      <c r="C47" s="24">
        <f t="shared" si="1"/>
        <v>3.0061999999999998</v>
      </c>
      <c r="D47" s="22">
        <f t="shared" si="0"/>
        <v>9.0372384399999994</v>
      </c>
    </row>
    <row r="48" spans="1:4" x14ac:dyDescent="0.35">
      <c r="A48" s="3">
        <f t="shared" si="2"/>
        <v>47</v>
      </c>
      <c r="B48" s="18">
        <v>22.236999999999998</v>
      </c>
      <c r="C48" s="24">
        <f t="shared" si="1"/>
        <v>-12.521800000000002</v>
      </c>
      <c r="D48" s="22">
        <f t="shared" si="0"/>
        <v>156.79547524000006</v>
      </c>
    </row>
    <row r="49" spans="1:4" ht="15" thickBot="1" x14ac:dyDescent="0.4">
      <c r="A49" s="4">
        <f t="shared" si="2"/>
        <v>48</v>
      </c>
      <c r="B49" s="41">
        <v>38.600999999999999</v>
      </c>
      <c r="C49" s="25">
        <f t="shared" si="1"/>
        <v>3.8421999999999983</v>
      </c>
      <c r="D49" s="22">
        <f t="shared" si="0"/>
        <v>14.762500839999987</v>
      </c>
    </row>
    <row r="50" spans="1:4" ht="15" thickBot="1" x14ac:dyDescent="0.4">
      <c r="A50" s="40">
        <f t="shared" si="2"/>
        <v>49</v>
      </c>
      <c r="B50" s="42">
        <v>41.2</v>
      </c>
      <c r="C50" s="25">
        <f t="shared" si="1"/>
        <v>6.441200000000002</v>
      </c>
      <c r="D50" s="22">
        <f t="shared" si="0"/>
        <v>41.489057440000025</v>
      </c>
    </row>
    <row r="51" spans="1:4" ht="15" thickBot="1" x14ac:dyDescent="0.4">
      <c r="A51" s="40">
        <f t="shared" si="2"/>
        <v>50</v>
      </c>
      <c r="B51" s="42">
        <v>43.5</v>
      </c>
      <c r="C51" s="25">
        <f t="shared" si="1"/>
        <v>8.7411999999999992</v>
      </c>
      <c r="D51" s="22">
        <f t="shared" si="0"/>
        <v>76.408577439999988</v>
      </c>
    </row>
    <row r="52" spans="1:4" ht="15" thickBot="1" x14ac:dyDescent="0.4">
      <c r="A52" s="40">
        <f t="shared" si="2"/>
        <v>51</v>
      </c>
      <c r="B52" s="42">
        <v>42.2</v>
      </c>
      <c r="C52" s="25">
        <f t="shared" si="1"/>
        <v>7.441200000000002</v>
      </c>
      <c r="D52" s="22">
        <f t="shared" si="0"/>
        <v>55.371457440000029</v>
      </c>
    </row>
    <row r="53" spans="1:4" ht="15" thickBot="1" x14ac:dyDescent="0.4">
      <c r="A53" s="40">
        <f t="shared" si="2"/>
        <v>52</v>
      </c>
      <c r="B53" s="42">
        <v>45.3</v>
      </c>
      <c r="C53" s="25">
        <f t="shared" si="1"/>
        <v>10.541199999999996</v>
      </c>
      <c r="D53" s="22">
        <f t="shared" si="0"/>
        <v>111.11689743999992</v>
      </c>
    </row>
    <row r="54" spans="1:4" ht="15" thickBot="1" x14ac:dyDescent="0.4">
      <c r="A54" s="40">
        <f t="shared" si="2"/>
        <v>53</v>
      </c>
      <c r="B54" s="42">
        <v>43.5</v>
      </c>
      <c r="C54" s="25">
        <f t="shared" si="1"/>
        <v>8.7411999999999992</v>
      </c>
      <c r="D54" s="22">
        <f t="shared" si="0"/>
        <v>76.408577439999988</v>
      </c>
    </row>
    <row r="55" spans="1:4" ht="15" thickBot="1" x14ac:dyDescent="0.4">
      <c r="A55" s="40">
        <f t="shared" si="2"/>
        <v>54</v>
      </c>
      <c r="B55" s="42">
        <v>41.3</v>
      </c>
      <c r="C55" s="25">
        <f t="shared" si="1"/>
        <v>6.5411999999999964</v>
      </c>
      <c r="D55" s="22">
        <f t="shared" si="0"/>
        <v>42.787297439999953</v>
      </c>
    </row>
    <row r="56" spans="1:4" ht="15" thickBot="1" x14ac:dyDescent="0.4">
      <c r="A56" s="40">
        <f t="shared" si="2"/>
        <v>55</v>
      </c>
      <c r="B56" s="42">
        <v>43.5</v>
      </c>
      <c r="C56" s="25">
        <f t="shared" si="1"/>
        <v>8.7411999999999992</v>
      </c>
      <c r="D56" s="22">
        <f t="shared" si="0"/>
        <v>76.408577439999988</v>
      </c>
    </row>
    <row r="57" spans="1:4" ht="15" thickBot="1" x14ac:dyDescent="0.4">
      <c r="A57" s="40">
        <f t="shared" si="2"/>
        <v>56</v>
      </c>
      <c r="B57" s="42">
        <v>46.7</v>
      </c>
      <c r="C57" s="25">
        <f t="shared" si="1"/>
        <v>11.941200000000002</v>
      </c>
      <c r="D57" s="22">
        <f t="shared" si="0"/>
        <v>142.59225744000005</v>
      </c>
    </row>
    <row r="58" spans="1:4" ht="15" thickBot="1" x14ac:dyDescent="0.4">
      <c r="A58" s="40">
        <f t="shared" si="2"/>
        <v>57</v>
      </c>
      <c r="B58" s="42">
        <v>43.5</v>
      </c>
      <c r="C58" s="25">
        <f t="shared" si="1"/>
        <v>8.7411999999999992</v>
      </c>
      <c r="D58" s="22">
        <f t="shared" si="0"/>
        <v>76.408577439999988</v>
      </c>
    </row>
    <row r="59" spans="1:4" ht="15" thickBot="1" x14ac:dyDescent="0.4">
      <c r="A59" s="40">
        <f t="shared" si="2"/>
        <v>58</v>
      </c>
      <c r="B59" s="42">
        <v>45.6</v>
      </c>
      <c r="C59" s="25">
        <f t="shared" si="1"/>
        <v>10.841200000000001</v>
      </c>
      <c r="D59" s="22">
        <f t="shared" si="0"/>
        <v>117.53161744000002</v>
      </c>
    </row>
    <row r="60" spans="1:4" ht="15" thickBot="1" x14ac:dyDescent="0.4">
      <c r="A60" s="40">
        <f t="shared" si="2"/>
        <v>59</v>
      </c>
      <c r="B60" s="42">
        <v>47.7</v>
      </c>
      <c r="C60" s="25">
        <f t="shared" si="1"/>
        <v>12.941200000000002</v>
      </c>
      <c r="D60" s="22">
        <f t="shared" si="0"/>
        <v>167.47465744000004</v>
      </c>
    </row>
    <row r="61" spans="1:4" ht="15" thickBot="1" x14ac:dyDescent="0.4">
      <c r="A61" s="40">
        <f t="shared" si="2"/>
        <v>60</v>
      </c>
      <c r="B61" s="42">
        <v>42.3</v>
      </c>
      <c r="C61" s="44">
        <f t="shared" si="1"/>
        <v>7.5411999999999964</v>
      </c>
      <c r="D61" s="45">
        <f t="shared" si="0"/>
        <v>56.869697439999946</v>
      </c>
    </row>
    <row r="62" spans="1:4" x14ac:dyDescent="0.35">
      <c r="C62" s="46" t="s">
        <v>14</v>
      </c>
      <c r="D62" s="47">
        <f>SUM(D2:D61)</f>
        <v>7734.5621496000003</v>
      </c>
    </row>
  </sheetData>
  <mergeCells count="6">
    <mergeCell ref="F2:H2"/>
    <mergeCell ref="J2:L2"/>
    <mergeCell ref="N2:P2"/>
    <mergeCell ref="F10:H10"/>
    <mergeCell ref="J10:L10"/>
    <mergeCell ref="N10:P10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MEDIDAS DE DISPERSIÓN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Hector Emanuel Hdez Hdez</dc:creator>
  <cp:lastModifiedBy>Hector Emanuel Hdez Hdez</cp:lastModifiedBy>
  <dcterms:created xsi:type="dcterms:W3CDTF">2022-08-13T03:02:47Z</dcterms:created>
  <dcterms:modified xsi:type="dcterms:W3CDTF">2022-08-17T04:15:55Z</dcterms:modified>
</cp:coreProperties>
</file>