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TEMP.LAPTOP-C3LIIP7R\Documents\ESTADÌSTICA\"/>
    </mc:Choice>
  </mc:AlternateContent>
  <xr:revisionPtr revIDLastSave="0" documentId="13_ncr:1_{923FE1C9-33BA-4869-8854-9548B37C3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6" i="1"/>
  <c r="H14" i="1"/>
  <c r="H3" i="1"/>
  <c r="H4" i="1"/>
  <c r="H5" i="1"/>
  <c r="H6" i="1"/>
  <c r="H7" i="1"/>
  <c r="H8" i="1"/>
  <c r="H9" i="1"/>
  <c r="H10" i="1"/>
  <c r="H11" i="1"/>
  <c r="H12" i="1"/>
  <c r="H13" i="1"/>
  <c r="H2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B25" i="1"/>
  <c r="B27" i="1"/>
  <c r="B16" i="1"/>
  <c r="D14" i="1"/>
  <c r="D18" i="1"/>
  <c r="B20" i="1"/>
  <c r="B22" i="1"/>
  <c r="C22" i="1"/>
  <c r="C20" i="1"/>
  <c r="E2" i="1"/>
  <c r="C18" i="1"/>
  <c r="F14" i="1"/>
  <c r="E3" i="1"/>
  <c r="E4" i="1"/>
  <c r="E5" i="1"/>
  <c r="E6" i="1"/>
  <c r="E7" i="1"/>
  <c r="E8" i="1"/>
  <c r="E9" i="1"/>
  <c r="E10" i="1"/>
  <c r="E11" i="1"/>
  <c r="E12" i="1"/>
  <c r="E13" i="1"/>
  <c r="E14" i="1"/>
  <c r="C14" i="1"/>
  <c r="F3" i="1"/>
  <c r="F4" i="1"/>
  <c r="F5" i="1"/>
  <c r="F6" i="1"/>
  <c r="F7" i="1"/>
  <c r="F8" i="1"/>
  <c r="F9" i="1"/>
  <c r="F10" i="1"/>
  <c r="F11" i="1"/>
  <c r="F12" i="1"/>
  <c r="F13" i="1"/>
  <c r="F2" i="1"/>
</calcChain>
</file>

<file path=xl/sharedStrings.xml><?xml version="1.0" encoding="utf-8"?>
<sst xmlns="http://schemas.openxmlformats.org/spreadsheetml/2006/main" count="15" uniqueCount="15">
  <si>
    <t>N</t>
  </si>
  <si>
    <t>peso X</t>
  </si>
  <si>
    <t>ALTURA Y</t>
  </si>
  <si>
    <t>XY</t>
  </si>
  <si>
    <t>x²</t>
  </si>
  <si>
    <t>SUMATORIAS</t>
  </si>
  <si>
    <t>(suma x)²</t>
  </si>
  <si>
    <t xml:space="preserve">media aritmética </t>
  </si>
  <si>
    <t xml:space="preserve">pendiente </t>
  </si>
  <si>
    <t>ordenada al origen</t>
  </si>
  <si>
    <t>RANGO (y)</t>
  </si>
  <si>
    <t>VARIANZA(y)</t>
  </si>
  <si>
    <t>DESVIACIÓN  (y)</t>
  </si>
  <si>
    <t>COEFICIENTE (y)</t>
  </si>
  <si>
    <t xml:space="preserve">y-media aritmética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</si>
</sst>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Hoja1!$C$2:$C$13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Hoja1!$D$2:$D$13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7C-4A44-A99C-53A5F74B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17856"/>
        <c:axId val="227160960"/>
      </c:scatterChart>
      <c:valAx>
        <c:axId val="2100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160960"/>
        <c:crosses val="autoZero"/>
        <c:crossBetween val="midCat"/>
      </c:valAx>
      <c:valAx>
        <c:axId val="22716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017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377749</xdr:colOff>
      <xdr:row>0</xdr:row>
      <xdr:rowOff>0</xdr:rowOff>
    </xdr:from>
    <xdr:to>
      <xdr:col>17</xdr:col>
      <xdr:colOff>84638</xdr:colOff>
      <xdr:row>14</xdr:row>
      <xdr:rowOff>98776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14E61E-6FD0-556C-E391-4CFE42F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48D4-0727-7647-92D7-4AA3E3932E2F}">
  <dimension ref="A1:H28"/>
  <sheetViews>
    <sheetView tabSelected="1" topLeftCell="K1" zoomScale="190" zoomScaleNormal="190" zoomScaleSheetLayoutView="100" workbookViewId="0">
      <selection activeCell="F19" sqref="F19"/>
    </sheetView>
  </sheetViews>
  <sheetFormatPr baseColWidth="10" defaultColWidth="9.140625" defaultRowHeight="15" x14ac:dyDescent="0.25"/>
  <cols>
    <col min="1" max="1" width="15.85546875" customWidth="1"/>
    <col min="2" max="2" width="12.5703125" bestFit="1" customWidth="1"/>
    <col min="3" max="3" width="17.140625" customWidth="1"/>
    <col min="4" max="4" width="11.5703125" bestFit="1" customWidth="1"/>
    <col min="7" max="7" width="12.85546875" bestFit="1" customWidth="1"/>
  </cols>
  <sheetData>
    <row r="1" spans="1:8" x14ac:dyDescent="0.25">
      <c r="B1" t="s">
        <v>0</v>
      </c>
      <c r="C1" s="1" t="s">
        <v>1</v>
      </c>
      <c r="D1" s="3" t="s">
        <v>2</v>
      </c>
      <c r="E1" s="5" t="s">
        <v>3</v>
      </c>
      <c r="F1" s="7" t="s">
        <v>4</v>
      </c>
      <c r="G1" t="s">
        <v>14</v>
      </c>
    </row>
    <row r="2" spans="1:8" x14ac:dyDescent="0.25">
      <c r="B2">
        <v>1</v>
      </c>
      <c r="C2" s="2">
        <v>74</v>
      </c>
      <c r="D2" s="4">
        <v>168</v>
      </c>
      <c r="E2" s="6">
        <f>C2*D2</f>
        <v>12432</v>
      </c>
      <c r="F2" s="8">
        <f>C2^2</f>
        <v>5476</v>
      </c>
      <c r="G2">
        <f>C2-C18</f>
        <v>-0.5</v>
      </c>
      <c r="H2">
        <f>G2^2</f>
        <v>0.25</v>
      </c>
    </row>
    <row r="3" spans="1:8" x14ac:dyDescent="0.25">
      <c r="B3">
        <v>2</v>
      </c>
      <c r="C3" s="2">
        <v>92</v>
      </c>
      <c r="D3" s="4">
        <v>196</v>
      </c>
      <c r="E3" s="6">
        <f t="shared" ref="E3:E13" si="0">C3*D3</f>
        <v>18032</v>
      </c>
      <c r="F3" s="8">
        <f t="shared" ref="F3:F13" si="1">C3^2</f>
        <v>8464</v>
      </c>
      <c r="G3" s="13">
        <f>C3-C18</f>
        <v>17.5</v>
      </c>
      <c r="H3">
        <f t="shared" ref="H3:H13" si="2">G3^2</f>
        <v>306.25</v>
      </c>
    </row>
    <row r="4" spans="1:8" x14ac:dyDescent="0.25">
      <c r="B4">
        <v>3</v>
      </c>
      <c r="C4" s="2">
        <v>63</v>
      </c>
      <c r="D4" s="4">
        <v>170</v>
      </c>
      <c r="E4" s="6">
        <f t="shared" si="0"/>
        <v>10710</v>
      </c>
      <c r="F4" s="8">
        <f t="shared" si="1"/>
        <v>3969</v>
      </c>
      <c r="G4" s="13">
        <f>C4-C18</f>
        <v>-11.5</v>
      </c>
      <c r="H4">
        <f t="shared" si="2"/>
        <v>132.25</v>
      </c>
    </row>
    <row r="5" spans="1:8" x14ac:dyDescent="0.25">
      <c r="B5">
        <v>4</v>
      </c>
      <c r="C5" s="2">
        <v>72</v>
      </c>
      <c r="D5" s="4">
        <v>175</v>
      </c>
      <c r="E5" s="6">
        <f t="shared" si="0"/>
        <v>12600</v>
      </c>
      <c r="F5" s="8">
        <f t="shared" si="1"/>
        <v>5184</v>
      </c>
      <c r="G5" s="13">
        <f>C5-C18</f>
        <v>-2.5</v>
      </c>
      <c r="H5">
        <f t="shared" si="2"/>
        <v>6.25</v>
      </c>
    </row>
    <row r="6" spans="1:8" x14ac:dyDescent="0.25">
      <c r="B6">
        <v>5</v>
      </c>
      <c r="C6" s="2">
        <v>58</v>
      </c>
      <c r="D6" s="4">
        <v>162</v>
      </c>
      <c r="E6" s="6">
        <f t="shared" si="0"/>
        <v>9396</v>
      </c>
      <c r="F6" s="8">
        <f t="shared" si="1"/>
        <v>3364</v>
      </c>
      <c r="G6" s="13">
        <f>C6-C18</f>
        <v>-16.5</v>
      </c>
      <c r="H6">
        <f t="shared" si="2"/>
        <v>272.25</v>
      </c>
    </row>
    <row r="7" spans="1:8" x14ac:dyDescent="0.25">
      <c r="B7">
        <v>6</v>
      </c>
      <c r="C7" s="2">
        <v>78</v>
      </c>
      <c r="D7" s="4">
        <v>169</v>
      </c>
      <c r="E7" s="6">
        <f t="shared" si="0"/>
        <v>13182</v>
      </c>
      <c r="F7" s="8">
        <f t="shared" si="1"/>
        <v>6084</v>
      </c>
      <c r="G7" s="13">
        <f>C7-C18</f>
        <v>3.5</v>
      </c>
      <c r="H7">
        <f t="shared" si="2"/>
        <v>12.25</v>
      </c>
    </row>
    <row r="8" spans="1:8" x14ac:dyDescent="0.25">
      <c r="B8">
        <v>7</v>
      </c>
      <c r="C8" s="2">
        <v>85</v>
      </c>
      <c r="D8" s="4">
        <v>190</v>
      </c>
      <c r="E8" s="6">
        <f t="shared" si="0"/>
        <v>16150</v>
      </c>
      <c r="F8" s="8">
        <f t="shared" si="1"/>
        <v>7225</v>
      </c>
      <c r="G8" s="13">
        <f>C8-C18</f>
        <v>10.5</v>
      </c>
      <c r="H8">
        <f t="shared" si="2"/>
        <v>110.25</v>
      </c>
    </row>
    <row r="9" spans="1:8" x14ac:dyDescent="0.25">
      <c r="B9">
        <v>8</v>
      </c>
      <c r="C9" s="2">
        <v>85</v>
      </c>
      <c r="D9" s="4">
        <v>186</v>
      </c>
      <c r="E9" s="6">
        <f t="shared" si="0"/>
        <v>15810</v>
      </c>
      <c r="F9" s="8">
        <f t="shared" si="1"/>
        <v>7225</v>
      </c>
      <c r="G9" s="13">
        <f>C9-C18</f>
        <v>10.5</v>
      </c>
      <c r="H9">
        <f t="shared" si="2"/>
        <v>110.25</v>
      </c>
    </row>
    <row r="10" spans="1:8" x14ac:dyDescent="0.25">
      <c r="B10">
        <v>9</v>
      </c>
      <c r="C10" s="2">
        <v>73</v>
      </c>
      <c r="D10" s="4">
        <v>176</v>
      </c>
      <c r="E10" s="6">
        <f t="shared" si="0"/>
        <v>12848</v>
      </c>
      <c r="F10" s="8">
        <f t="shared" si="1"/>
        <v>5329</v>
      </c>
      <c r="G10" s="13">
        <f>C10-C18</f>
        <v>-1.5</v>
      </c>
      <c r="H10">
        <f t="shared" si="2"/>
        <v>2.25</v>
      </c>
    </row>
    <row r="11" spans="1:8" x14ac:dyDescent="0.25">
      <c r="B11">
        <v>10</v>
      </c>
      <c r="C11" s="2">
        <v>62</v>
      </c>
      <c r="D11" s="4">
        <v>170</v>
      </c>
      <c r="E11" s="6">
        <f t="shared" si="0"/>
        <v>10540</v>
      </c>
      <c r="F11" s="8">
        <f t="shared" si="1"/>
        <v>3844</v>
      </c>
      <c r="G11" s="13">
        <f>C11-C18</f>
        <v>-12.5</v>
      </c>
      <c r="H11">
        <f t="shared" si="2"/>
        <v>156.25</v>
      </c>
    </row>
    <row r="12" spans="1:8" x14ac:dyDescent="0.25">
      <c r="B12">
        <v>11</v>
      </c>
      <c r="C12" s="2">
        <v>80</v>
      </c>
      <c r="D12" s="4">
        <v>176</v>
      </c>
      <c r="E12" s="6">
        <f t="shared" si="0"/>
        <v>14080</v>
      </c>
      <c r="F12" s="8">
        <f t="shared" si="1"/>
        <v>6400</v>
      </c>
      <c r="G12" s="13">
        <f>C12-C18</f>
        <v>5.5</v>
      </c>
      <c r="H12">
        <f t="shared" si="2"/>
        <v>30.25</v>
      </c>
    </row>
    <row r="13" spans="1:8" x14ac:dyDescent="0.25">
      <c r="B13">
        <v>12</v>
      </c>
      <c r="C13" s="2">
        <v>72</v>
      </c>
      <c r="D13" s="4">
        <v>179</v>
      </c>
      <c r="E13" s="6">
        <f t="shared" si="0"/>
        <v>12888</v>
      </c>
      <c r="F13" s="8">
        <f t="shared" si="1"/>
        <v>5184</v>
      </c>
      <c r="G13" s="13">
        <f>C13-C18</f>
        <v>-2.5</v>
      </c>
      <c r="H13">
        <f t="shared" si="2"/>
        <v>6.25</v>
      </c>
    </row>
    <row r="14" spans="1:8" x14ac:dyDescent="0.25">
      <c r="A14" s="9" t="s">
        <v>5</v>
      </c>
      <c r="C14">
        <f t="shared" ref="C14:H14" si="3">SUM(C2:C13)</f>
        <v>894</v>
      </c>
      <c r="D14">
        <f t="shared" si="3"/>
        <v>2117</v>
      </c>
      <c r="E14">
        <f t="shared" si="3"/>
        <v>158668</v>
      </c>
      <c r="F14">
        <f t="shared" si="3"/>
        <v>67748</v>
      </c>
      <c r="G14">
        <f t="shared" si="3"/>
        <v>0</v>
      </c>
      <c r="H14">
        <f t="shared" si="3"/>
        <v>1145</v>
      </c>
    </row>
    <row r="16" spans="1:8" x14ac:dyDescent="0.25">
      <c r="A16" s="10" t="s">
        <v>6</v>
      </c>
      <c r="B16">
        <f>C14^2</f>
        <v>799236</v>
      </c>
    </row>
    <row r="18" spans="1:4" x14ac:dyDescent="0.25">
      <c r="A18" s="11" t="s">
        <v>7</v>
      </c>
      <c r="C18" s="13">
        <f>C14/12</f>
        <v>74.5</v>
      </c>
      <c r="D18">
        <f>D14/12</f>
        <v>176.41666666666666</v>
      </c>
    </row>
    <row r="20" spans="1:4" x14ac:dyDescent="0.25">
      <c r="A20" s="3" t="s">
        <v>8</v>
      </c>
      <c r="B20">
        <f>((12*E14)-(C14*D14))/((12*F14)-B16)</f>
        <v>0.83100436681222711</v>
      </c>
      <c r="C20">
        <f>ROUNDDOWN(B20,3)</f>
        <v>0.83099999999999996</v>
      </c>
    </row>
    <row r="22" spans="1:4" x14ac:dyDescent="0.25">
      <c r="A22" s="12" t="s">
        <v>9</v>
      </c>
      <c r="B22">
        <f>D18-(B20*C18)</f>
        <v>114.50684133915573</v>
      </c>
      <c r="C22">
        <f>ROUNDUP(B22,3)</f>
        <v>114.50700000000001</v>
      </c>
    </row>
    <row r="25" spans="1:4" x14ac:dyDescent="0.25">
      <c r="A25" t="s">
        <v>10</v>
      </c>
      <c r="B25">
        <f>C3-C6</f>
        <v>34</v>
      </c>
    </row>
    <row r="26" spans="1:4" x14ac:dyDescent="0.25">
      <c r="A26" t="s">
        <v>11</v>
      </c>
      <c r="B26">
        <f>H14/12</f>
        <v>95.416666666666671</v>
      </c>
    </row>
    <row r="27" spans="1:4" x14ac:dyDescent="0.25">
      <c r="A27" t="s">
        <v>12</v>
      </c>
      <c r="B27">
        <f>SQRT(B26)</f>
        <v>9.7681455080617354</v>
      </c>
    </row>
    <row r="28" spans="1:4" x14ac:dyDescent="0.25">
      <c r="A28" t="s">
        <v>13</v>
      </c>
      <c r="B28">
        <f>B27/C18</f>
        <v>0.13111604708807698</v>
      </c>
    </row>
  </sheetData>
  <sortState xmlns:xlrd2="http://schemas.microsoft.com/office/spreadsheetml/2017/richdata2" ref="A30:A41">
    <sortCondition descending="1" ref="A30:A4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 Jesús Escalante Ramírez</dc:creator>
  <cp:lastModifiedBy>María de Jesús Escalante Ramírez</cp:lastModifiedBy>
  <dcterms:created xsi:type="dcterms:W3CDTF">2024-04-15T14:52:00Z</dcterms:created>
  <dcterms:modified xsi:type="dcterms:W3CDTF">2024-04-16T05:35:13Z</dcterms:modified>
</cp:coreProperties>
</file>