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\Downloads\"/>
    </mc:Choice>
  </mc:AlternateContent>
  <xr:revisionPtr revIDLastSave="0" documentId="8_{A24F57DD-9AC9-4792-A53A-1CEC0C1EB1BB}" xr6:coauthVersionLast="47" xr6:coauthVersionMax="47" xr10:uidLastSave="{00000000-0000-0000-0000-000000000000}"/>
  <bookViews>
    <workbookView xWindow="-120" yWindow="-120" windowWidth="20730" windowHeight="11160" xr2:uid="{88228902-2E04-416C-B0C2-172A6081B6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6" i="1"/>
  <c r="B20" i="1"/>
  <c r="M19" i="1"/>
  <c r="M18" i="1"/>
  <c r="M17" i="1"/>
  <c r="M16" i="1"/>
  <c r="O14" i="1"/>
  <c r="O3" i="1"/>
  <c r="O4" i="1"/>
  <c r="O5" i="1"/>
  <c r="O6" i="1"/>
  <c r="O7" i="1"/>
  <c r="O8" i="1"/>
  <c r="O9" i="1"/>
  <c r="O10" i="1"/>
  <c r="O11" i="1"/>
  <c r="O12" i="1"/>
  <c r="O13" i="1"/>
  <c r="O2" i="1"/>
  <c r="N3" i="1"/>
  <c r="N4" i="1"/>
  <c r="N5" i="1"/>
  <c r="N6" i="1"/>
  <c r="N7" i="1"/>
  <c r="N8" i="1"/>
  <c r="N9" i="1"/>
  <c r="N10" i="1"/>
  <c r="N11" i="1"/>
  <c r="N12" i="1"/>
  <c r="N13" i="1"/>
  <c r="N2" i="1"/>
  <c r="M15" i="1"/>
  <c r="M14" i="1"/>
  <c r="E3" i="1"/>
  <c r="E4" i="1"/>
  <c r="E5" i="1"/>
  <c r="E6" i="1"/>
  <c r="E7" i="1"/>
  <c r="E8" i="1"/>
  <c r="E9" i="1"/>
  <c r="E10" i="1"/>
  <c r="E11" i="1"/>
  <c r="E12" i="1"/>
  <c r="E13" i="1"/>
  <c r="E2" i="1"/>
  <c r="E14" i="1" s="1"/>
  <c r="B14" i="1"/>
  <c r="C14" i="1"/>
  <c r="C18" i="1" s="1"/>
  <c r="D3" i="1"/>
  <c r="D4" i="1"/>
  <c r="D5" i="1"/>
  <c r="D6" i="1"/>
  <c r="D7" i="1"/>
  <c r="D8" i="1"/>
  <c r="D9" i="1"/>
  <c r="D10" i="1"/>
  <c r="D11" i="1"/>
  <c r="D12" i="1"/>
  <c r="D13" i="1"/>
  <c r="D2" i="1"/>
  <c r="D14" i="1" s="1"/>
  <c r="B18" i="1" l="1"/>
</calcChain>
</file>

<file path=xl/sharedStrings.xml><?xml version="1.0" encoding="utf-8"?>
<sst xmlns="http://schemas.openxmlformats.org/spreadsheetml/2006/main" count="19" uniqueCount="19">
  <si>
    <t>Peso (X)</t>
  </si>
  <si>
    <t>Altura (Y)</t>
  </si>
  <si>
    <t>XY</t>
  </si>
  <si>
    <t>X^2</t>
  </si>
  <si>
    <t>Suma Σ</t>
  </si>
  <si>
    <t>Σ^2</t>
  </si>
  <si>
    <t>m</t>
  </si>
  <si>
    <t>b</t>
  </si>
  <si>
    <t>Xi - X̅</t>
  </si>
  <si>
    <t>(Xi - X̅)²</t>
  </si>
  <si>
    <t>Peso (Xi)</t>
  </si>
  <si>
    <t>Σ</t>
  </si>
  <si>
    <t>X̅</t>
  </si>
  <si>
    <t>σ²</t>
  </si>
  <si>
    <t>σ</t>
  </si>
  <si>
    <t>CV</t>
  </si>
  <si>
    <t>R</t>
  </si>
  <si>
    <t>Gabriela Baños Hernández - 2°3</t>
  </si>
  <si>
    <t>x̅, y-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</si>
</sst>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5"/>
      <color rgb="FF040C28"/>
      <name val="Roboto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2CEEF"/>
        <bgColor rgb="FF000000"/>
      </patternFill>
    </fill>
  </fills>
  <borders count="7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4" borderId="0" xfId="0" applyFill="1"/>
    <xf numFmtId="0" fontId="1" fillId="2" borderId="2" xfId="0" applyFont="1" applyFill="1" applyBorder="1"/>
    <xf numFmtId="0" fontId="0" fillId="0" borderId="2" xfId="0" applyBorder="1"/>
    <xf numFmtId="0" fontId="1" fillId="3" borderId="2" xfId="0" applyFont="1" applyFill="1" applyBorder="1"/>
    <xf numFmtId="0" fontId="2" fillId="5" borderId="2" xfId="0" applyFont="1" applyFill="1" applyBorder="1"/>
    <xf numFmtId="0" fontId="2" fillId="6" borderId="1" xfId="0" applyFont="1" applyFill="1" applyBorder="1"/>
    <xf numFmtId="0" fontId="0" fillId="3" borderId="2" xfId="0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3" fillId="6" borderId="4" xfId="0" applyFont="1" applyFill="1" applyBorder="1" applyAlignment="1">
      <alignment wrapText="1"/>
    </xf>
    <xf numFmtId="0" fontId="0" fillId="0" borderId="2" xfId="0" applyFill="1" applyBorder="1"/>
    <xf numFmtId="0" fontId="2" fillId="6" borderId="5" xfId="0" applyFont="1" applyFill="1" applyBorder="1"/>
    <xf numFmtId="0" fontId="0" fillId="0" borderId="6" xfId="0" applyBorder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Peso en relación a altura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9470935956088793E-2"/>
          <c:y val="0.17007128866393634"/>
          <c:w val="0.87130796150481193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 (Y)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7.3142051195587525E-4"/>
                  <c:y val="-2.52460987420481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F2-418C-865F-655ABEEB2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352431"/>
        <c:axId val="1423355791"/>
      </c:scatterChart>
      <c:valAx>
        <c:axId val="142335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3355791"/>
        <c:crosses val="autoZero"/>
        <c:crossBetween val="midCat"/>
      </c:valAx>
      <c:valAx>
        <c:axId val="142335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3352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Datos</a:t>
            </a:r>
            <a:r>
              <a:rPr lang="es-MX" baseline="0"/>
              <a:t> de peso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Hoja1!$L$2:$L$13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B-44DC-9B7B-5C46B76DD88A}"/>
            </c:ext>
          </c:extLst>
        </c:ser>
        <c:ser>
          <c:idx val="1"/>
          <c:order val="1"/>
          <c:spPr>
            <a:ln w="28575" cap="rnd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Hoja1!$M$2:$M$13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B-44DC-9B7B-5C46B76D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507087"/>
        <c:axId val="221504207"/>
      </c:lineChart>
      <c:catAx>
        <c:axId val="2215070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1504207"/>
        <c:crosses val="autoZero"/>
        <c:auto val="1"/>
        <c:lblAlgn val="ctr"/>
        <c:lblOffset val="100"/>
        <c:noMultiLvlLbl val="0"/>
      </c:catAx>
      <c:valAx>
        <c:axId val="22150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150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280987</xdr:colOff>
      <xdr:row>0</xdr:row>
      <xdr:rowOff>38100</xdr:rowOff>
    </xdr:from>
    <xdr:to>
      <xdr:col>10</xdr:col>
      <xdr:colOff>628650</xdr:colOff>
      <xdr:row>13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2CE56A-6074-6A1D-11AB-C823204A5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739734</xdr:colOff>
      <xdr:row>20</xdr:row>
      <xdr:rowOff>37111</xdr:rowOff>
    </xdr:from>
    <xdr:to>
      <xdr:col>16</xdr:col>
      <xdr:colOff>272143</xdr:colOff>
      <xdr:row>35</xdr:row>
      <xdr:rowOff>160813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1A4621B-372C-B3BA-343D-0359667ED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B72E-79C7-472B-B41A-251F7C783538}">
  <dimension ref="A1:O28"/>
  <sheetViews>
    <sheetView tabSelected="1" zoomScale="75" zoomScaleNormal="75" workbookViewId="0">
      <selection activeCell="B13" sqref="B13"/>
    </sheetView>
  </sheetViews>
  <sheetFormatPr baseColWidth="10" defaultRowHeight="15" x14ac:dyDescent="0.25"/>
  <cols>
    <col min="2" max="2" width="12" bestFit="1" customWidth="1"/>
    <col min="13" max="13" width="11.7109375" bestFit="1" customWidth="1"/>
  </cols>
  <sheetData>
    <row r="1" spans="1:15" x14ac:dyDescent="0.25">
      <c r="A1" s="8"/>
      <c r="B1" s="5" t="s">
        <v>0</v>
      </c>
      <c r="C1" s="5" t="s">
        <v>1</v>
      </c>
      <c r="D1" s="5" t="s">
        <v>2</v>
      </c>
      <c r="E1" s="5" t="s">
        <v>3</v>
      </c>
      <c r="F1" s="2"/>
      <c r="L1" s="1"/>
      <c r="M1" s="7" t="s">
        <v>10</v>
      </c>
      <c r="N1" s="9" t="s">
        <v>8</v>
      </c>
      <c r="O1" s="9" t="s">
        <v>9</v>
      </c>
    </row>
    <row r="2" spans="1:15" x14ac:dyDescent="0.25">
      <c r="A2" s="4">
        <v>1</v>
      </c>
      <c r="B2" s="4">
        <v>74</v>
      </c>
      <c r="C2" s="4">
        <v>168</v>
      </c>
      <c r="D2" s="4">
        <f>B2*C2</f>
        <v>12432</v>
      </c>
      <c r="E2" s="4">
        <f>B2^2</f>
        <v>5476</v>
      </c>
      <c r="L2" s="4">
        <v>1</v>
      </c>
      <c r="M2" s="4">
        <v>74</v>
      </c>
      <c r="N2" s="4">
        <f>M2-$M$15</f>
        <v>-0.5</v>
      </c>
      <c r="O2" s="4">
        <f>N2^2</f>
        <v>0.25</v>
      </c>
    </row>
    <row r="3" spans="1:15" x14ac:dyDescent="0.25">
      <c r="A3" s="4">
        <v>2</v>
      </c>
      <c r="B3" s="4">
        <v>92</v>
      </c>
      <c r="C3" s="4">
        <v>196</v>
      </c>
      <c r="D3" s="4">
        <f t="shared" ref="D3:D13" si="0">B3*C3</f>
        <v>18032</v>
      </c>
      <c r="E3" s="4">
        <f t="shared" ref="E3:E13" si="1">B3^2</f>
        <v>8464</v>
      </c>
      <c r="L3" s="4">
        <v>2</v>
      </c>
      <c r="M3" s="4">
        <v>92</v>
      </c>
      <c r="N3" s="4">
        <f t="shared" ref="N3:N13" si="2">M3-$M$15</f>
        <v>17.5</v>
      </c>
      <c r="O3" s="4">
        <f t="shared" ref="O3:O13" si="3">N3^2</f>
        <v>306.25</v>
      </c>
    </row>
    <row r="4" spans="1:15" x14ac:dyDescent="0.25">
      <c r="A4" s="4">
        <v>3</v>
      </c>
      <c r="B4" s="4">
        <v>63</v>
      </c>
      <c r="C4" s="4">
        <v>170</v>
      </c>
      <c r="D4" s="4">
        <f t="shared" si="0"/>
        <v>10710</v>
      </c>
      <c r="E4" s="4">
        <f t="shared" si="1"/>
        <v>3969</v>
      </c>
      <c r="L4" s="4">
        <v>3</v>
      </c>
      <c r="M4" s="4">
        <v>63</v>
      </c>
      <c r="N4" s="4">
        <f t="shared" si="2"/>
        <v>-11.5</v>
      </c>
      <c r="O4" s="4">
        <f t="shared" si="3"/>
        <v>132.25</v>
      </c>
    </row>
    <row r="5" spans="1:15" x14ac:dyDescent="0.25">
      <c r="A5" s="4">
        <v>4</v>
      </c>
      <c r="B5" s="4">
        <v>72</v>
      </c>
      <c r="C5" s="4">
        <v>175</v>
      </c>
      <c r="D5" s="4">
        <f t="shared" si="0"/>
        <v>12600</v>
      </c>
      <c r="E5" s="4">
        <f t="shared" si="1"/>
        <v>5184</v>
      </c>
      <c r="L5" s="4">
        <v>4</v>
      </c>
      <c r="M5" s="4">
        <v>72</v>
      </c>
      <c r="N5" s="4">
        <f t="shared" si="2"/>
        <v>-2.5</v>
      </c>
      <c r="O5" s="4">
        <f t="shared" si="3"/>
        <v>6.25</v>
      </c>
    </row>
    <row r="6" spans="1:15" x14ac:dyDescent="0.25">
      <c r="A6" s="4">
        <v>5</v>
      </c>
      <c r="B6" s="4">
        <v>58</v>
      </c>
      <c r="C6" s="4">
        <v>162</v>
      </c>
      <c r="D6" s="4">
        <f t="shared" si="0"/>
        <v>9396</v>
      </c>
      <c r="E6" s="4">
        <f t="shared" si="1"/>
        <v>3364</v>
      </c>
      <c r="L6" s="4">
        <v>5</v>
      </c>
      <c r="M6" s="4">
        <v>58</v>
      </c>
      <c r="N6" s="4">
        <f t="shared" si="2"/>
        <v>-16.5</v>
      </c>
      <c r="O6" s="4">
        <f t="shared" si="3"/>
        <v>272.25</v>
      </c>
    </row>
    <row r="7" spans="1:15" x14ac:dyDescent="0.25">
      <c r="A7" s="4">
        <v>6</v>
      </c>
      <c r="B7" s="4">
        <v>78</v>
      </c>
      <c r="C7" s="4">
        <v>169</v>
      </c>
      <c r="D7" s="4">
        <f t="shared" si="0"/>
        <v>13182</v>
      </c>
      <c r="E7" s="4">
        <f t="shared" si="1"/>
        <v>6084</v>
      </c>
      <c r="L7" s="4">
        <v>6</v>
      </c>
      <c r="M7" s="4">
        <v>78</v>
      </c>
      <c r="N7" s="4">
        <f t="shared" si="2"/>
        <v>3.5</v>
      </c>
      <c r="O7" s="4">
        <f t="shared" si="3"/>
        <v>12.25</v>
      </c>
    </row>
    <row r="8" spans="1:15" x14ac:dyDescent="0.25">
      <c r="A8" s="4">
        <v>7</v>
      </c>
      <c r="B8" s="4">
        <v>85</v>
      </c>
      <c r="C8" s="4">
        <v>190</v>
      </c>
      <c r="D8" s="4">
        <f t="shared" si="0"/>
        <v>16150</v>
      </c>
      <c r="E8" s="4">
        <f t="shared" si="1"/>
        <v>7225</v>
      </c>
      <c r="L8" s="4">
        <v>7</v>
      </c>
      <c r="M8" s="4">
        <v>85</v>
      </c>
      <c r="N8" s="4">
        <f t="shared" si="2"/>
        <v>10.5</v>
      </c>
      <c r="O8" s="4">
        <f t="shared" si="3"/>
        <v>110.25</v>
      </c>
    </row>
    <row r="9" spans="1:15" x14ac:dyDescent="0.25">
      <c r="A9" s="4">
        <v>8</v>
      </c>
      <c r="B9" s="4">
        <v>85</v>
      </c>
      <c r="C9" s="4">
        <v>186</v>
      </c>
      <c r="D9" s="4">
        <f t="shared" si="0"/>
        <v>15810</v>
      </c>
      <c r="E9" s="4">
        <f t="shared" si="1"/>
        <v>7225</v>
      </c>
      <c r="L9" s="4">
        <v>8</v>
      </c>
      <c r="M9" s="4">
        <v>85</v>
      </c>
      <c r="N9" s="4">
        <f t="shared" si="2"/>
        <v>10.5</v>
      </c>
      <c r="O9" s="4">
        <f t="shared" si="3"/>
        <v>110.25</v>
      </c>
    </row>
    <row r="10" spans="1:15" x14ac:dyDescent="0.25">
      <c r="A10" s="4">
        <v>9</v>
      </c>
      <c r="B10" s="4">
        <v>73</v>
      </c>
      <c r="C10" s="4">
        <v>176</v>
      </c>
      <c r="D10" s="4">
        <f t="shared" si="0"/>
        <v>12848</v>
      </c>
      <c r="E10" s="4">
        <f t="shared" si="1"/>
        <v>5329</v>
      </c>
      <c r="L10" s="4">
        <v>9</v>
      </c>
      <c r="M10" s="4">
        <v>73</v>
      </c>
      <c r="N10" s="4">
        <f t="shared" si="2"/>
        <v>-1.5</v>
      </c>
      <c r="O10" s="4">
        <f t="shared" si="3"/>
        <v>2.25</v>
      </c>
    </row>
    <row r="11" spans="1:15" x14ac:dyDescent="0.25">
      <c r="A11" s="4">
        <v>10</v>
      </c>
      <c r="B11" s="4">
        <v>62</v>
      </c>
      <c r="C11" s="4">
        <v>170</v>
      </c>
      <c r="D11" s="4">
        <f t="shared" si="0"/>
        <v>10540</v>
      </c>
      <c r="E11" s="4">
        <f t="shared" si="1"/>
        <v>3844</v>
      </c>
      <c r="L11" s="4">
        <v>10</v>
      </c>
      <c r="M11" s="4">
        <v>62</v>
      </c>
      <c r="N11" s="4">
        <f t="shared" si="2"/>
        <v>-12.5</v>
      </c>
      <c r="O11" s="4">
        <f t="shared" si="3"/>
        <v>156.25</v>
      </c>
    </row>
    <row r="12" spans="1:15" x14ac:dyDescent="0.25">
      <c r="A12" s="4">
        <v>11</v>
      </c>
      <c r="B12" s="4">
        <v>80</v>
      </c>
      <c r="C12" s="4">
        <v>176</v>
      </c>
      <c r="D12" s="4">
        <f t="shared" si="0"/>
        <v>14080</v>
      </c>
      <c r="E12" s="4">
        <f t="shared" si="1"/>
        <v>6400</v>
      </c>
      <c r="L12" s="4">
        <v>11</v>
      </c>
      <c r="M12" s="4">
        <v>80</v>
      </c>
      <c r="N12" s="4">
        <f t="shared" si="2"/>
        <v>5.5</v>
      </c>
      <c r="O12" s="4">
        <f t="shared" si="3"/>
        <v>30.25</v>
      </c>
    </row>
    <row r="13" spans="1:15" x14ac:dyDescent="0.25">
      <c r="A13" s="4">
        <v>12</v>
      </c>
      <c r="B13" s="4">
        <v>72</v>
      </c>
      <c r="C13" s="4">
        <v>179</v>
      </c>
      <c r="D13" s="4">
        <f t="shared" si="0"/>
        <v>12888</v>
      </c>
      <c r="E13" s="4">
        <f t="shared" si="1"/>
        <v>5184</v>
      </c>
      <c r="L13" s="4">
        <v>12</v>
      </c>
      <c r="M13" s="4">
        <v>72</v>
      </c>
      <c r="N13" s="4">
        <f t="shared" si="2"/>
        <v>-2.5</v>
      </c>
      <c r="O13" s="4">
        <f t="shared" si="3"/>
        <v>6.25</v>
      </c>
    </row>
    <row r="14" spans="1:15" x14ac:dyDescent="0.25">
      <c r="A14" s="5" t="s">
        <v>4</v>
      </c>
      <c r="B14" s="4">
        <f>SUM(B2:B13)</f>
        <v>894</v>
      </c>
      <c r="C14" s="4">
        <f>SUM(C2:C13)</f>
        <v>2117</v>
      </c>
      <c r="D14" s="4">
        <f>SUM(D2:D13)</f>
        <v>158668</v>
      </c>
      <c r="E14" s="4">
        <f>SUM(E2:E13)</f>
        <v>67748</v>
      </c>
      <c r="L14" s="10" t="s">
        <v>11</v>
      </c>
      <c r="M14" s="4">
        <f>SUM(M2:M13)</f>
        <v>894</v>
      </c>
      <c r="O14" s="12">
        <f>SUM(O2:O13)</f>
        <v>1145</v>
      </c>
    </row>
    <row r="15" spans="1:15" x14ac:dyDescent="0.25">
      <c r="L15" s="10" t="s">
        <v>12</v>
      </c>
      <c r="M15" s="4">
        <f>M14/L13</f>
        <v>74.5</v>
      </c>
    </row>
    <row r="16" spans="1:15" ht="19.5" x14ac:dyDescent="0.3">
      <c r="A16" s="6" t="s">
        <v>5</v>
      </c>
      <c r="B16" s="4">
        <f>B14^2</f>
        <v>799236</v>
      </c>
      <c r="L16" s="11" t="s">
        <v>13</v>
      </c>
      <c r="M16" s="4">
        <f>O14/L13</f>
        <v>95.416666666666671</v>
      </c>
    </row>
    <row r="17" spans="1:13" ht="19.5" x14ac:dyDescent="0.3">
      <c r="L17" s="11" t="s">
        <v>14</v>
      </c>
      <c r="M17" s="4">
        <f>SQRT(M16)</f>
        <v>9.7681455080617354</v>
      </c>
    </row>
    <row r="18" spans="1:13" x14ac:dyDescent="0.25">
      <c r="A18" s="6" t="s">
        <v>18</v>
      </c>
      <c r="B18" s="4">
        <f>B14/A13</f>
        <v>74.5</v>
      </c>
      <c r="C18" s="4">
        <f>C14/A13</f>
        <v>176.41666666666666</v>
      </c>
      <c r="L18" s="13" t="s">
        <v>15</v>
      </c>
      <c r="M18" s="14">
        <f>M17/ABS(M15)</f>
        <v>0.13111604708807698</v>
      </c>
    </row>
    <row r="19" spans="1:13" x14ac:dyDescent="0.25">
      <c r="L19" s="3" t="s">
        <v>16</v>
      </c>
      <c r="M19" s="15">
        <f>M3-M6</f>
        <v>34</v>
      </c>
    </row>
    <row r="20" spans="1:13" x14ac:dyDescent="0.25">
      <c r="A20" s="5" t="s">
        <v>6</v>
      </c>
      <c r="B20" s="4">
        <f>((A13*D14)-(B14*C14))/((A13*E14)-(B16))</f>
        <v>0.83100436681222711</v>
      </c>
    </row>
    <row r="22" spans="1:13" x14ac:dyDescent="0.25">
      <c r="A22" s="5" t="s">
        <v>7</v>
      </c>
      <c r="B22" s="4">
        <f>C18-(B20*B18)</f>
        <v>114.50684133915573</v>
      </c>
    </row>
    <row r="28" spans="1:13" x14ac:dyDescent="0.25">
      <c r="A28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 B</dc:creator>
  <cp:lastModifiedBy>Gab B</cp:lastModifiedBy>
  <dcterms:created xsi:type="dcterms:W3CDTF">2024-04-15T20:44:51Z</dcterms:created>
  <dcterms:modified xsi:type="dcterms:W3CDTF">2024-04-15T22:28:18Z</dcterms:modified>
</cp:coreProperties>
</file>