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ilisateur\Documents\Olivier\Travail\Cours\"/>
    </mc:Choice>
  </mc:AlternateContent>
  <xr:revisionPtr revIDLastSave="0" documentId="8_{61A7E139-1BF3-4224-AFDD-E3B2D230C725}" xr6:coauthVersionLast="44" xr6:coauthVersionMax="44" xr10:uidLastSave="{00000000-0000-0000-0000-000000000000}"/>
  <bookViews>
    <workbookView xWindow="-120" yWindow="-120" windowWidth="20730" windowHeight="11160" activeTab="1" xr2:uid="{00000000-000D-0000-FFFF-FFFF00000000}"/>
  </bookViews>
  <sheets>
    <sheet name="Individuelle" sheetId="1" r:id="rId1"/>
    <sheet name="Groupe" sheetId="2" r:id="rId2"/>
    <sheet name="Exempl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8" i="1" l="1"/>
  <c r="M29" i="1" s="1"/>
  <c r="I13" i="2"/>
  <c r="I16" i="2" s="1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L21" i="2" l="1"/>
  <c r="L18" i="2"/>
  <c r="L20" i="2"/>
  <c r="L19" i="2"/>
  <c r="L17" i="2"/>
  <c r="K51" i="2"/>
  <c r="K50" i="2"/>
  <c r="K49" i="2"/>
  <c r="K48" i="2"/>
  <c r="K45" i="2"/>
  <c r="K44" i="2"/>
  <c r="K43" i="2"/>
  <c r="K42" i="2"/>
  <c r="K39" i="2"/>
  <c r="K38" i="2"/>
  <c r="K37" i="2"/>
  <c r="K36" i="2"/>
  <c r="K33" i="2"/>
  <c r="K32" i="2"/>
  <c r="K31" i="2"/>
  <c r="K27" i="2"/>
  <c r="K26" i="2"/>
  <c r="K25" i="2"/>
  <c r="K30" i="2"/>
  <c r="K24" i="2"/>
</calcChain>
</file>

<file path=xl/sharedStrings.xml><?xml version="1.0" encoding="utf-8"?>
<sst xmlns="http://schemas.openxmlformats.org/spreadsheetml/2006/main" count="118" uniqueCount="61">
  <si>
    <t>Analyser</t>
  </si>
  <si>
    <t>Réaliser</t>
  </si>
  <si>
    <t>Valider</t>
  </si>
  <si>
    <t>Communiquer</t>
  </si>
  <si>
    <t>Coefficient</t>
  </si>
  <si>
    <t>Evaluation</t>
  </si>
  <si>
    <t>Note sur</t>
  </si>
  <si>
    <t>Arrondi à</t>
  </si>
  <si>
    <t>points</t>
  </si>
  <si>
    <t>Notation individuelle</t>
  </si>
  <si>
    <t>Auteurs :</t>
  </si>
  <si>
    <t>Lycée Mme de Staël - Montluçon - 03</t>
  </si>
  <si>
    <r>
      <rPr>
        <b/>
        <sz val="12"/>
        <color theme="1"/>
        <rFont val="Calibri"/>
        <family val="2"/>
        <scheme val="minor"/>
      </rPr>
      <t>1</t>
    </r>
    <r>
      <rPr>
        <sz val="12"/>
        <color theme="1"/>
        <rFont val="Calibri"/>
        <family val="2"/>
        <scheme val="minor"/>
      </rPr>
      <t xml:space="preserve"> --&gt; Fixer le nombre de points du devoir ou de l'exercice :</t>
    </r>
  </si>
  <si>
    <r>
      <rPr>
        <b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 xml:space="preserve"> --&gt; Fixer la valeur de l'arrondi de la note :</t>
    </r>
  </si>
  <si>
    <r>
      <rPr>
        <b/>
        <sz val="12"/>
        <color theme="1"/>
        <rFont val="Calibri"/>
        <family val="2"/>
        <scheme val="minor"/>
      </rPr>
      <t>3</t>
    </r>
    <r>
      <rPr>
        <sz val="12"/>
        <color theme="1"/>
        <rFont val="Calibri"/>
        <family val="2"/>
        <scheme val="minor"/>
      </rPr>
      <t xml:space="preserve"> --&gt; Entrer les valeurs des coefficients des compétences :</t>
    </r>
  </si>
  <si>
    <r>
      <rPr>
        <b/>
        <sz val="12"/>
        <color theme="1"/>
        <rFont val="Calibri"/>
        <family val="2"/>
        <scheme val="minor"/>
      </rPr>
      <t>4</t>
    </r>
    <r>
      <rPr>
        <sz val="12"/>
        <color theme="1"/>
        <rFont val="Calibri"/>
        <family val="2"/>
        <scheme val="minor"/>
      </rPr>
      <t xml:space="preserve"> --&gt; Entrer les notes A, B, C ou D de chaque compétence :</t>
    </r>
  </si>
  <si>
    <t>Fichier de notation par compétences en sciences-physiques</t>
  </si>
  <si>
    <t xml:space="preserve">    Philippe Dieumegard</t>
  </si>
  <si>
    <t xml:space="preserve">    François Monatte</t>
  </si>
  <si>
    <t>Notation d'un groupe</t>
  </si>
  <si>
    <t>Exemple</t>
  </si>
  <si>
    <t>Voici un exemple de devoir de seconde :</t>
  </si>
  <si>
    <t>Prénom</t>
  </si>
  <si>
    <t>Coefficients</t>
  </si>
  <si>
    <t>A</t>
  </si>
  <si>
    <t>B</t>
  </si>
  <si>
    <t>C</t>
  </si>
  <si>
    <t>D</t>
  </si>
  <si>
    <t>Compétence Analyser</t>
  </si>
  <si>
    <t>Compétence Réaliser</t>
  </si>
  <si>
    <t>Compétence Valider</t>
  </si>
  <si>
    <t>Compétence Communiquer</t>
  </si>
  <si>
    <t>Moyenne :</t>
  </si>
  <si>
    <t>Note max :</t>
  </si>
  <si>
    <t>Note min :</t>
  </si>
  <si>
    <t>Ecart type :</t>
  </si>
  <si>
    <t>Nb d'élèves :</t>
  </si>
  <si>
    <t>NOM (ou n° du candidat)</t>
  </si>
  <si>
    <t>élèves ont eu</t>
  </si>
  <si>
    <t>S'approprier</t>
  </si>
  <si>
    <t>Compétence S'approprier</t>
  </si>
  <si>
    <t>Ce fichier comporte plusieurs pages :</t>
  </si>
  <si>
    <t>La feuille de calcul est verrouillée, vous n'avez accès qu'aux cases blanches. Pour obtenir une note, suivez les étapes :</t>
  </si>
  <si>
    <t>- Feuille n°1 : Feuille de notation individuelle, seule la note de l’élève est donnée.</t>
  </si>
  <si>
    <t>- Feuille n°2 : Feuille de notation de groupe, des calculs statistiques sont alors possibles.</t>
  </si>
  <si>
    <t>- Feuille n°3 : Feuille donnant un exemple de devoir de seconde noté par compétences.</t>
  </si>
  <si>
    <t>Sur cette feuille, vous pouvez entrer les compétences pour tout un groupe et effectuer des comparaisons statistiques.</t>
  </si>
  <si>
    <t>Il comporte 3 exercices, le premier est noté de façon classique, les deux autres par compétences.</t>
  </si>
  <si>
    <t>Le principe de remplissage est le même que pour la feuille de notation individuelle, la feuille est limitée pour un groupe de 40 élèves maximum.</t>
  </si>
  <si>
    <t>Statistiques</t>
  </si>
  <si>
    <t>(Renseigner la colonne "NOM")</t>
  </si>
  <si>
    <t>Ce fichier Excel permet d’associer une notation chiffrée à une notation par compétences, il s'inspire des compétences des épreuves d’ECE du bac S :</t>
  </si>
  <si>
    <r>
      <t xml:space="preserve">- </t>
    </r>
    <r>
      <rPr>
        <b/>
        <sz val="12"/>
        <color rgb="FF000000"/>
        <rFont val="Arial"/>
        <family val="2"/>
      </rPr>
      <t>S'approprier :</t>
    </r>
    <r>
      <rPr>
        <sz val="12"/>
        <color rgb="FF000000"/>
        <rFont val="Arial"/>
        <family val="2"/>
      </rPr>
      <t> S'approprier la problématique du travail à effectuer</t>
    </r>
    <r>
      <rPr>
        <sz val="12"/>
        <color theme="1"/>
        <rFont val="Calibri"/>
        <family val="2"/>
        <scheme val="minor"/>
      </rPr>
      <t xml:space="preserve"> </t>
    </r>
  </si>
  <si>
    <r>
      <t xml:space="preserve">- </t>
    </r>
    <r>
      <rPr>
        <b/>
        <sz val="12"/>
        <color rgb="FF000000"/>
        <rFont val="Arial"/>
        <family val="2"/>
      </rPr>
      <t>Analyser :</t>
    </r>
    <r>
      <rPr>
        <sz val="12"/>
        <color rgb="FF000000"/>
        <rFont val="Arial"/>
        <family val="2"/>
      </rPr>
      <t> Proposer un protocole, proposer un modèle ou justifier sa validité</t>
    </r>
    <r>
      <rPr>
        <sz val="12"/>
        <color theme="1"/>
        <rFont val="Calibri"/>
        <family val="2"/>
        <scheme val="minor"/>
      </rPr>
      <t xml:space="preserve"> </t>
    </r>
  </si>
  <si>
    <r>
      <t xml:space="preserve">- </t>
    </r>
    <r>
      <rPr>
        <b/>
        <sz val="12"/>
        <color rgb="FF000000"/>
        <rFont val="Arial"/>
        <family val="2"/>
      </rPr>
      <t>Réaliser :</t>
    </r>
    <r>
      <rPr>
        <sz val="12"/>
        <color rgb="FF000000"/>
        <rFont val="Arial"/>
        <family val="2"/>
      </rPr>
      <t> Mettre en œuvre un protocole expérimental</t>
    </r>
    <r>
      <rPr>
        <sz val="12"/>
        <color theme="1"/>
        <rFont val="Calibri"/>
        <family val="2"/>
        <scheme val="minor"/>
      </rPr>
      <t xml:space="preserve"> </t>
    </r>
  </si>
  <si>
    <r>
      <t xml:space="preserve">- </t>
    </r>
    <r>
      <rPr>
        <b/>
        <sz val="12"/>
        <color rgb="FF000000"/>
        <rFont val="Arial"/>
        <family val="2"/>
      </rPr>
      <t>Valider :</t>
    </r>
    <r>
      <rPr>
        <sz val="12"/>
        <color rgb="FF000000"/>
        <rFont val="Arial"/>
        <family val="2"/>
      </rPr>
      <t> Analyser de manière critique la cohérence des résultats</t>
    </r>
    <r>
      <rPr>
        <sz val="12"/>
        <color theme="1"/>
        <rFont val="Calibri"/>
        <family val="2"/>
        <scheme val="minor"/>
      </rPr>
      <t xml:space="preserve"> </t>
    </r>
  </si>
  <si>
    <r>
      <t xml:space="preserve">- </t>
    </r>
    <r>
      <rPr>
        <b/>
        <sz val="12"/>
        <color rgb="FF000000"/>
        <rFont val="Arial"/>
        <family val="2"/>
      </rPr>
      <t>Communiquer :</t>
    </r>
    <r>
      <rPr>
        <sz val="12"/>
        <color rgb="FF000000"/>
        <rFont val="Arial"/>
        <family val="2"/>
      </rPr>
      <t> Expliquer ses choix et rendre compte de ses résultats sous forme écrite et orale</t>
    </r>
    <r>
      <rPr>
        <sz val="12"/>
        <color theme="1"/>
        <rFont val="Calibri"/>
        <family val="2"/>
        <scheme val="minor"/>
      </rPr>
      <t xml:space="preserve"> </t>
    </r>
  </si>
  <si>
    <t>Ce fichier a été développé afin d'évaluer par compétences toutes sortes de devoirs ou de travaux pratiques, en collège ou en lycée.</t>
  </si>
  <si>
    <t>A chaque compétence est attribuée un coefficient dont la valeur est libre, puis une évaluation de A (très bien) à D (très insuffisant).</t>
  </si>
  <si>
    <t>A la différence du fichier utilisé en ECE, le nombre de compétences évaluées n'est pas limité à 3 et la note 0 est possible (la note maximale aussi bien-sûr).</t>
  </si>
  <si>
    <t>On peut choisir de ne noter que tout ou partie d’un devoir par compétences, la note finale peut être sur 10, sur 20 ou sur toute autre valeur ; et on peut choisir l’arrondi pour la note.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</si>
</sst>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36"/>
      <color rgb="FFFF0000"/>
      <name val="Calibri"/>
      <family val="2"/>
      <scheme val="minor"/>
    </font>
    <font>
      <i/>
      <u/>
      <sz val="26"/>
      <color rgb="FFFF0000"/>
      <name val="Calibri"/>
      <family val="2"/>
      <scheme val="minor"/>
    </font>
    <font>
      <u/>
      <sz val="36"/>
      <color rgb="FFFF0000"/>
      <name val="Calibri"/>
      <family val="2"/>
      <scheme val="minor"/>
    </font>
    <font>
      <sz val="12"/>
      <color rgb="FF002060"/>
      <name val="Calibri"/>
      <family val="2"/>
      <scheme val="minor"/>
    </font>
    <font>
      <i/>
      <sz val="12"/>
      <color rgb="FF002060"/>
      <name val="Calibri"/>
      <family val="2"/>
      <scheme val="minor"/>
    </font>
    <font>
      <i/>
      <u/>
      <sz val="12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sz val="12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sz val="18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5" fillId="4" borderId="0" xfId="0" applyFont="1" applyFill="1" applyAlignment="1">
      <alignment horizontal="left" vertical="center"/>
    </xf>
    <xf numFmtId="0" fontId="1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right" vertical="center"/>
    </xf>
    <xf numFmtId="0" fontId="1" fillId="4" borderId="0" xfId="0" applyFont="1" applyFill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12" fillId="4" borderId="0" xfId="0" applyFont="1" applyFill="1" applyAlignment="1">
      <alignment horizontal="left"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0" fillId="4" borderId="0" xfId="0" applyFill="1"/>
    <xf numFmtId="0" fontId="2" fillId="4" borderId="0" xfId="0" applyFont="1" applyFill="1"/>
    <xf numFmtId="0" fontId="7" fillId="4" borderId="0" xfId="0" applyFont="1" applyFill="1" applyAlignment="1" applyProtection="1">
      <alignment horizontal="left" vertical="center"/>
    </xf>
    <xf numFmtId="0" fontId="1" fillId="4" borderId="0" xfId="0" applyFont="1" applyFill="1" applyAlignment="1" applyProtection="1">
      <alignment horizontal="center" vertical="center"/>
    </xf>
    <xf numFmtId="0" fontId="6" fillId="4" borderId="0" xfId="0" applyFont="1" applyFill="1" applyAlignment="1" applyProtection="1">
      <alignment horizontal="center" vertical="center"/>
    </xf>
    <xf numFmtId="0" fontId="0" fillId="4" borderId="0" xfId="0" applyFill="1" applyProtection="1"/>
    <xf numFmtId="0" fontId="8" fillId="4" borderId="0" xfId="0" applyFont="1" applyFill="1" applyAlignment="1" applyProtection="1">
      <alignment horizontal="left" vertical="center"/>
    </xf>
    <xf numFmtId="0" fontId="9" fillId="4" borderId="0" xfId="0" applyFont="1" applyFill="1" applyAlignment="1" applyProtection="1">
      <alignment horizontal="left" vertical="center"/>
    </xf>
    <xf numFmtId="0" fontId="1" fillId="4" borderId="1" xfId="0" applyFont="1" applyFill="1" applyBorder="1" applyAlignment="1" applyProtection="1">
      <alignment horizontal="center" vertical="center"/>
    </xf>
    <xf numFmtId="0" fontId="1" fillId="4" borderId="2" xfId="0" applyFont="1" applyFill="1" applyBorder="1" applyAlignment="1" applyProtection="1">
      <alignment horizontal="center" vertical="center"/>
    </xf>
    <xf numFmtId="0" fontId="1" fillId="4" borderId="4" xfId="0" applyFont="1" applyFill="1" applyBorder="1" applyAlignment="1" applyProtection="1">
      <alignment horizontal="center" vertical="center"/>
    </xf>
    <xf numFmtId="0" fontId="13" fillId="4" borderId="0" xfId="0" applyFont="1" applyFill="1" applyBorder="1" applyAlignment="1" applyProtection="1">
      <alignment horizontal="right" vertical="center"/>
    </xf>
    <xf numFmtId="0" fontId="3" fillId="4" borderId="3" xfId="0" applyFont="1" applyFill="1" applyBorder="1" applyAlignment="1" applyProtection="1">
      <alignment horizontal="center" vertical="center"/>
    </xf>
    <xf numFmtId="0" fontId="3" fillId="4" borderId="4" xfId="0" applyFont="1" applyFill="1" applyBorder="1" applyAlignment="1" applyProtection="1">
      <alignment horizontal="center" vertical="center"/>
    </xf>
    <xf numFmtId="0" fontId="11" fillId="4" borderId="1" xfId="0" applyFont="1" applyFill="1" applyBorder="1" applyAlignment="1" applyProtection="1">
      <alignment horizontal="center" vertical="center"/>
    </xf>
    <xf numFmtId="0" fontId="11" fillId="4" borderId="2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</xf>
    <xf numFmtId="0" fontId="0" fillId="4" borderId="0" xfId="0" applyFill="1" applyBorder="1" applyProtection="1"/>
    <xf numFmtId="0" fontId="0" fillId="2" borderId="1" xfId="0" applyFill="1" applyBorder="1" applyProtection="1">
      <protection locked="0"/>
    </xf>
    <xf numFmtId="0" fontId="2" fillId="4" borderId="0" xfId="0" applyFont="1" applyFill="1" applyAlignment="1" applyProtection="1">
      <alignment horizontal="center" vertical="center"/>
    </xf>
    <xf numFmtId="0" fontId="2" fillId="4" borderId="0" xfId="0" applyFont="1" applyFill="1" applyProtection="1"/>
    <xf numFmtId="0" fontId="2" fillId="4" borderId="0" xfId="0" applyFont="1" applyFill="1" applyAlignment="1" applyProtection="1">
      <alignment horizontal="left" vertical="center"/>
    </xf>
    <xf numFmtId="2" fontId="2" fillId="4" borderId="0" xfId="0" applyNumberFormat="1" applyFont="1" applyFill="1" applyAlignment="1" applyProtection="1">
      <alignment horizontal="center" vertical="center"/>
    </xf>
    <xf numFmtId="164" fontId="2" fillId="4" borderId="0" xfId="0" applyNumberFormat="1" applyFont="1" applyFill="1" applyAlignment="1" applyProtection="1">
      <alignment horizontal="center" vertical="center"/>
    </xf>
    <xf numFmtId="0" fontId="2" fillId="4" borderId="7" xfId="0" applyFont="1" applyFill="1" applyBorder="1" applyAlignment="1" applyProtection="1">
      <alignment vertical="center"/>
    </xf>
    <xf numFmtId="0" fontId="2" fillId="4" borderId="8" xfId="0" applyFont="1" applyFill="1" applyBorder="1" applyAlignment="1" applyProtection="1">
      <alignment vertical="center"/>
    </xf>
    <xf numFmtId="0" fontId="2" fillId="4" borderId="0" xfId="0" applyFont="1" applyFill="1" applyBorder="1" applyAlignment="1" applyProtection="1">
      <alignment vertical="center"/>
    </xf>
    <xf numFmtId="0" fontId="2" fillId="4" borderId="10" xfId="0" applyFont="1" applyFill="1" applyBorder="1" applyAlignment="1" applyProtection="1">
      <alignment vertical="center"/>
    </xf>
    <xf numFmtId="0" fontId="2" fillId="4" borderId="12" xfId="0" applyFont="1" applyFill="1" applyBorder="1" applyAlignment="1" applyProtection="1">
      <alignment vertical="center"/>
    </xf>
    <xf numFmtId="0" fontId="2" fillId="4" borderId="13" xfId="0" applyFont="1" applyFill="1" applyBorder="1" applyAlignment="1" applyProtection="1">
      <alignment vertical="center"/>
    </xf>
    <xf numFmtId="0" fontId="2" fillId="4" borderId="0" xfId="0" applyFont="1" applyFill="1" applyBorder="1" applyProtection="1"/>
    <xf numFmtId="0" fontId="2" fillId="4" borderId="6" xfId="0" applyFont="1" applyFill="1" applyBorder="1" applyAlignment="1" applyProtection="1">
      <alignment horizontal="center" vertical="center"/>
    </xf>
    <xf numFmtId="0" fontId="2" fillId="4" borderId="9" xfId="0" applyFont="1" applyFill="1" applyBorder="1" applyAlignment="1" applyProtection="1">
      <alignment horizontal="center" vertical="center"/>
    </xf>
    <xf numFmtId="0" fontId="2" fillId="4" borderId="11" xfId="0" applyFont="1" applyFill="1" applyBorder="1" applyAlignment="1" applyProtection="1">
      <alignment horizontal="center" vertical="center"/>
    </xf>
    <xf numFmtId="0" fontId="2" fillId="4" borderId="14" xfId="0" applyFont="1" applyFill="1" applyBorder="1" applyProtection="1"/>
    <xf numFmtId="0" fontId="2" fillId="4" borderId="5" xfId="0" applyFont="1" applyFill="1" applyBorder="1" applyProtection="1"/>
    <xf numFmtId="0" fontId="2" fillId="4" borderId="2" xfId="0" applyFont="1" applyFill="1" applyBorder="1" applyAlignment="1" applyProtection="1">
      <alignment vertical="center"/>
    </xf>
    <xf numFmtId="0" fontId="2" fillId="4" borderId="2" xfId="0" applyFont="1" applyFill="1" applyBorder="1" applyAlignment="1" applyProtection="1">
      <alignment horizontal="left" vertical="center"/>
    </xf>
    <xf numFmtId="0" fontId="14" fillId="4" borderId="0" xfId="0" applyFont="1" applyFill="1" applyAlignment="1" applyProtection="1">
      <alignment horizontal="left" vertical="center"/>
    </xf>
    <xf numFmtId="49" fontId="15" fillId="4" borderId="0" xfId="0" applyNumberFormat="1" applyFont="1" applyFill="1"/>
    <xf numFmtId="49" fontId="1" fillId="4" borderId="0" xfId="0" applyNumberFormat="1" applyFont="1" applyFill="1" applyAlignment="1">
      <alignment horizontal="center" vertical="center"/>
    </xf>
    <xf numFmtId="49" fontId="16" fillId="4" borderId="0" xfId="0" applyNumberFormat="1" applyFont="1" applyFill="1"/>
    <xf numFmtId="49" fontId="18" fillId="4" borderId="0" xfId="0" applyNumberFormat="1" applyFont="1" applyFill="1"/>
    <xf numFmtId="0" fontId="2" fillId="4" borderId="0" xfId="0" applyFont="1" applyFill="1" applyAlignment="1" applyProtection="1">
      <alignment horizontal="right" vertical="center"/>
    </xf>
    <xf numFmtId="0" fontId="19" fillId="2" borderId="1" xfId="0" applyFont="1" applyFill="1" applyBorder="1" applyAlignment="1" applyProtection="1">
      <alignment horizontal="center" vertical="center"/>
      <protection locked="0"/>
    </xf>
    <xf numFmtId="0" fontId="20" fillId="2" borderId="1" xfId="0" applyFont="1" applyFill="1" applyBorder="1" applyAlignment="1" applyProtection="1">
      <alignment horizontal="center" vertical="center"/>
      <protection locked="0"/>
    </xf>
    <xf numFmtId="0" fontId="20" fillId="2" borderId="2" xfId="0" applyFont="1" applyFill="1" applyBorder="1" applyAlignment="1" applyProtection="1">
      <alignment horizontal="center" vertical="center"/>
      <protection locked="0"/>
    </xf>
    <xf numFmtId="0" fontId="21" fillId="4" borderId="0" xfId="0" applyFont="1" applyFill="1" applyProtection="1"/>
    <xf numFmtId="0" fontId="19" fillId="2" borderId="5" xfId="0" applyFont="1" applyFill="1" applyBorder="1" applyAlignment="1" applyProtection="1">
      <alignment horizontal="center" vertical="center"/>
      <protection locked="0"/>
    </xf>
    <xf numFmtId="0" fontId="10" fillId="4" borderId="0" xfId="0" applyFont="1" applyFill="1" applyAlignment="1">
      <alignment horizontal="right" vertical="center"/>
    </xf>
    <xf numFmtId="0" fontId="10" fillId="4" borderId="0" xfId="0" applyFont="1" applyFill="1" applyAlignment="1" applyProtection="1">
      <alignment horizontal="right" vertical="center"/>
    </xf>
  </cellXfs>
  <cellStyles count="1">
    <cellStyle name="Normal" xfId="0" builtinId="0"/>
  </cellStyles>
  <dxfs count="8">
    <dxf>
      <font>
        <color rgb="FF00B050"/>
      </font>
      <fill>
        <patternFill>
          <bgColor theme="0"/>
        </patternFill>
      </fill>
    </dxf>
    <dxf>
      <font>
        <color rgb="FF92D050"/>
      </font>
      <fill>
        <patternFill>
          <bgColor theme="0"/>
        </patternFill>
      </fill>
    </dxf>
    <dxf>
      <font>
        <color theme="5" tint="0.39994506668294322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00B050"/>
      </font>
      <fill>
        <patternFill>
          <bgColor theme="0"/>
        </patternFill>
      </fill>
    </dxf>
    <dxf>
      <font>
        <color rgb="FF92D050"/>
      </font>
      <fill>
        <patternFill>
          <bgColor theme="0"/>
        </patternFill>
      </fill>
    </dxf>
    <dxf>
      <font>
        <color theme="5" tint="0.39994506668294322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rgbClr val="00B050"/>
            </a:solidFill>
          </c:spPr>
          <c:dPt>
            <c:idx val="1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8542-473D-A165-332F685B9398}"/>
              </c:ext>
            </c:extLst>
          </c:dPt>
          <c:dPt>
            <c:idx val="2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8542-473D-A165-332F685B9398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8542-473D-A165-332F685B9398}"/>
              </c:ext>
            </c:extLst>
          </c:dPt>
          <c:cat>
            <c:strRef>
              <c:f>Groupe!$M$24:$M$27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Groupe!$K$24:$K$27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542-473D-A165-332F685B9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6240402153120701"/>
          <c:y val="0.2121129119401694"/>
          <c:w val="0.19804795586992305"/>
          <c:h val="0.5757741761196612"/>
        </c:manualLayout>
      </c:layout>
      <c:overlay val="0"/>
      <c:txPr>
        <a:bodyPr/>
        <a:lstStyle/>
        <a:p>
          <a:pPr rtl="0">
            <a:defRPr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rgbClr val="00B050"/>
            </a:solidFill>
          </c:spPr>
          <c:dPt>
            <c:idx val="1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3A9B-4191-A942-D6A8CC33436E}"/>
              </c:ext>
            </c:extLst>
          </c:dPt>
          <c:dPt>
            <c:idx val="2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3A9B-4191-A942-D6A8CC33436E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3A9B-4191-A942-D6A8CC33436E}"/>
              </c:ext>
            </c:extLst>
          </c:dPt>
          <c:cat>
            <c:strRef>
              <c:f>Groupe!$M$24:$M$27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Groupe!$K$30:$K$33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A9B-4191-A942-D6A8CC334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6240402153120701"/>
          <c:y val="0.2121129119401694"/>
          <c:w val="0.19804795586992305"/>
          <c:h val="0.5757741761196612"/>
        </c:manualLayout>
      </c:layout>
      <c:overlay val="0"/>
      <c:txPr>
        <a:bodyPr/>
        <a:lstStyle/>
        <a:p>
          <a:pPr rtl="0">
            <a:defRPr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rgbClr val="00B050"/>
            </a:solidFill>
          </c:spPr>
          <c:dPt>
            <c:idx val="1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E6BB-4A9E-8370-A4B729362F52}"/>
              </c:ext>
            </c:extLst>
          </c:dPt>
          <c:dPt>
            <c:idx val="2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E6BB-4A9E-8370-A4B729362F52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E6BB-4A9E-8370-A4B729362F52}"/>
              </c:ext>
            </c:extLst>
          </c:dPt>
          <c:cat>
            <c:strRef>
              <c:f>Groupe!$M$24:$M$27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Groupe!$K$36:$K$39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6BB-4A9E-8370-A4B729362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6240402153120701"/>
          <c:y val="0.2121129119401694"/>
          <c:w val="0.19804795586992305"/>
          <c:h val="0.5757741761196612"/>
        </c:manualLayout>
      </c:layout>
      <c:overlay val="0"/>
      <c:txPr>
        <a:bodyPr/>
        <a:lstStyle/>
        <a:p>
          <a:pPr rtl="0">
            <a:defRPr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rgbClr val="00B050"/>
            </a:solidFill>
          </c:spPr>
          <c:dPt>
            <c:idx val="1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88BE-4CBA-99B7-6BCB818DA9D9}"/>
              </c:ext>
            </c:extLst>
          </c:dPt>
          <c:dPt>
            <c:idx val="2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88BE-4CBA-99B7-6BCB818DA9D9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88BE-4CBA-99B7-6BCB818DA9D9}"/>
              </c:ext>
            </c:extLst>
          </c:dPt>
          <c:cat>
            <c:strRef>
              <c:f>Groupe!$M$24:$M$27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Groupe!$K$42:$K$45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8BE-4CBA-99B7-6BCB818DA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6240402153120701"/>
          <c:y val="0.2121129119401694"/>
          <c:w val="0.19804795586992305"/>
          <c:h val="0.5757741761196612"/>
        </c:manualLayout>
      </c:layout>
      <c:overlay val="0"/>
      <c:txPr>
        <a:bodyPr/>
        <a:lstStyle/>
        <a:p>
          <a:pPr rtl="0">
            <a:defRPr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rgbClr val="00B050"/>
            </a:solidFill>
          </c:spPr>
          <c:dPt>
            <c:idx val="1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877F-4FA6-8C89-AF73636EDD99}"/>
              </c:ext>
            </c:extLst>
          </c:dPt>
          <c:dPt>
            <c:idx val="2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877F-4FA6-8C89-AF73636EDD99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877F-4FA6-8C89-AF73636EDD99}"/>
              </c:ext>
            </c:extLst>
          </c:dPt>
          <c:cat>
            <c:strRef>
              <c:f>Groupe!$M$24:$M$27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Groupe!$K$48:$K$51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77F-4FA6-8C89-AF73636ED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6240402153120701"/>
          <c:y val="0.2121129119401694"/>
          <c:w val="0.19804795586992305"/>
          <c:h val="0.5757741761196612"/>
        </c:manualLayout>
      </c:layout>
      <c:overlay val="0"/>
      <c:txPr>
        <a:bodyPr/>
        <a:lstStyle/>
        <a:p>
          <a:pPr rtl="0">
            <a:defRPr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2.jpe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342900</xdr:colOff>
      <xdr:row>15</xdr:row>
      <xdr:rowOff>112546</xdr:rowOff>
    </xdr:from>
    <xdr:to>
      <xdr:col>14</xdr:col>
      <xdr:colOff>180975</xdr:colOff>
      <xdr:row>19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3400" y="3227221"/>
          <a:ext cx="600075" cy="687554"/>
        </a:xfrm>
        <a:prstGeom prst="rect">
          <a:avLst/>
        </a:prstGeom>
      </xdr:spPr>
    </xdr:pic>
    <xdr:clientData/>
  </xdr:twoCellAnchor>
  <xdr:twoCellAnchor>
    <xdr:from>
      <xdr:col>11</xdr:col>
      <xdr:colOff>9525</xdr:colOff>
      <xdr:row>16</xdr:row>
      <xdr:rowOff>28575</xdr:rowOff>
    </xdr:from>
    <xdr:to>
      <xdr:col>11</xdr:col>
      <xdr:colOff>123825</xdr:colOff>
      <xdr:row>18</xdr:row>
      <xdr:rowOff>0</xdr:rowOff>
    </xdr:to>
    <xdr:sp macro="" textlink="">
      <xdr:nvSpPr>
        <xdr:cNvPr id="3" name="Accolade ouvrant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534525" y="5629275"/>
          <a:ext cx="114300" cy="371475"/>
        </a:xfrm>
        <a:prstGeom prst="leftBrace">
          <a:avLst/>
        </a:prstGeom>
        <a:ln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152400</xdr:colOff>
      <xdr:row>6</xdr:row>
      <xdr:rowOff>236371</xdr:rowOff>
    </xdr:from>
    <xdr:to>
      <xdr:col>11</xdr:col>
      <xdr:colOff>752475</xdr:colOff>
      <xdr:row>9</xdr:row>
      <xdr:rowOff>190500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72925" y="1979446"/>
          <a:ext cx="600075" cy="697079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7</xdr:row>
      <xdr:rowOff>28575</xdr:rowOff>
    </xdr:from>
    <xdr:to>
      <xdr:col>8</xdr:col>
      <xdr:colOff>123825</xdr:colOff>
      <xdr:row>9</xdr:row>
      <xdr:rowOff>0</xdr:rowOff>
    </xdr:to>
    <xdr:sp macro="" textlink="">
      <xdr:nvSpPr>
        <xdr:cNvPr id="3" name="Accolade ouvrant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9534525" y="5629275"/>
          <a:ext cx="114300" cy="371475"/>
        </a:xfrm>
        <a:prstGeom prst="leftBrace">
          <a:avLst/>
        </a:prstGeom>
        <a:ln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13</xdr:col>
      <xdr:colOff>66676</xdr:colOff>
      <xdr:row>22</xdr:row>
      <xdr:rowOff>4762</xdr:rowOff>
    </xdr:from>
    <xdr:to>
      <xdr:col>15</xdr:col>
      <xdr:colOff>409576</xdr:colOff>
      <xdr:row>27</xdr:row>
      <xdr:rowOff>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66675</xdr:colOff>
      <xdr:row>28</xdr:row>
      <xdr:rowOff>0</xdr:rowOff>
    </xdr:from>
    <xdr:to>
      <xdr:col>15</xdr:col>
      <xdr:colOff>409575</xdr:colOff>
      <xdr:row>32</xdr:row>
      <xdr:rowOff>309563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66675</xdr:colOff>
      <xdr:row>34</xdr:row>
      <xdr:rowOff>0</xdr:rowOff>
    </xdr:from>
    <xdr:to>
      <xdr:col>15</xdr:col>
      <xdr:colOff>409575</xdr:colOff>
      <xdr:row>38</xdr:row>
      <xdr:rowOff>309563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76200</xdr:colOff>
      <xdr:row>39</xdr:row>
      <xdr:rowOff>304800</xdr:rowOff>
    </xdr:from>
    <xdr:to>
      <xdr:col>15</xdr:col>
      <xdr:colOff>419100</xdr:colOff>
      <xdr:row>44</xdr:row>
      <xdr:rowOff>300038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76200</xdr:colOff>
      <xdr:row>46</xdr:row>
      <xdr:rowOff>9525</xdr:rowOff>
    </xdr:from>
    <xdr:to>
      <xdr:col>15</xdr:col>
      <xdr:colOff>419100</xdr:colOff>
      <xdr:row>51</xdr:row>
      <xdr:rowOff>4763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161926</xdr:colOff>
      <xdr:row>6</xdr:row>
      <xdr:rowOff>190500</xdr:rowOff>
    </xdr:from>
    <xdr:to>
      <xdr:col>15</xdr:col>
      <xdr:colOff>514350</xdr:colOff>
      <xdr:row>91</xdr:row>
      <xdr:rowOff>26861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6" y="1924050"/>
          <a:ext cx="11020424" cy="160383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171450</xdr:colOff>
      <xdr:row>2</xdr:row>
      <xdr:rowOff>141121</xdr:rowOff>
    </xdr:from>
    <xdr:to>
      <xdr:col>16</xdr:col>
      <xdr:colOff>9525</xdr:colOff>
      <xdr:row>5</xdr:row>
      <xdr:rowOff>161925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1450" y="998371"/>
          <a:ext cx="600075" cy="697079"/>
        </a:xfrm>
        <a:prstGeom prst="rect">
          <a:avLst/>
        </a:prstGeom>
      </xdr:spPr>
    </xdr:pic>
    <xdr:clientData/>
  </xdr:twoCellAnchor>
  <xdr:twoCellAnchor>
    <xdr:from>
      <xdr:col>12</xdr:col>
      <xdr:colOff>9525</xdr:colOff>
      <xdr:row>3</xdr:row>
      <xdr:rowOff>28575</xdr:rowOff>
    </xdr:from>
    <xdr:to>
      <xdr:col>12</xdr:col>
      <xdr:colOff>123825</xdr:colOff>
      <xdr:row>5</xdr:row>
      <xdr:rowOff>0</xdr:rowOff>
    </xdr:to>
    <xdr:sp macro="" textlink="">
      <xdr:nvSpPr>
        <xdr:cNvPr id="6" name="Accolade ouvrant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9534525" y="5629275"/>
          <a:ext cx="114300" cy="371475"/>
        </a:xfrm>
        <a:prstGeom prst="leftBrace">
          <a:avLst/>
        </a:prstGeom>
        <a:ln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29"/>
  <sheetViews>
    <sheetView topLeftCell="A16" workbookViewId="0">
      <selection activeCell="H23" sqref="H23"/>
    </sheetView>
  </sheetViews>
  <sheetFormatPr baseColWidth="10" defaultRowHeight="15.75" x14ac:dyDescent="0.25"/>
  <cols>
    <col min="1" max="7" width="11.42578125" style="2"/>
    <col min="8" max="13" width="15.7109375" style="2" customWidth="1"/>
    <col min="14" max="14" width="11.42578125" style="2" customWidth="1"/>
    <col min="15" max="16384" width="11.42578125" style="2"/>
  </cols>
  <sheetData>
    <row r="1" spans="2:14" ht="45" customHeight="1" x14ac:dyDescent="0.25">
      <c r="B1" s="11" t="s">
        <v>16</v>
      </c>
      <c r="C1" s="1"/>
      <c r="D1" s="1"/>
    </row>
    <row r="2" spans="2:14" ht="30" customHeight="1" x14ac:dyDescent="0.25">
      <c r="H2" s="10" t="s">
        <v>9</v>
      </c>
    </row>
    <row r="4" spans="2:14" x14ac:dyDescent="0.2">
      <c r="B4" s="56" t="s">
        <v>51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</row>
    <row r="5" spans="2:14" x14ac:dyDescent="0.25">
      <c r="B5" s="57"/>
      <c r="C5" s="58" t="s">
        <v>52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</row>
    <row r="6" spans="2:14" x14ac:dyDescent="0.25">
      <c r="B6" s="57"/>
      <c r="C6" s="58" t="s">
        <v>53</v>
      </c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</row>
    <row r="7" spans="2:14" x14ac:dyDescent="0.25">
      <c r="B7" s="57"/>
      <c r="C7" s="58" t="s">
        <v>54</v>
      </c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</row>
    <row r="8" spans="2:14" x14ac:dyDescent="0.25">
      <c r="B8" s="57"/>
      <c r="C8" s="58" t="s">
        <v>55</v>
      </c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</row>
    <row r="9" spans="2:14" x14ac:dyDescent="0.25">
      <c r="B9" s="57"/>
      <c r="C9" s="58" t="s">
        <v>56</v>
      </c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</row>
    <row r="10" spans="2:14" ht="7.5" customHeight="1" x14ac:dyDescent="0.2">
      <c r="B10" s="57"/>
      <c r="C10" s="58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</row>
    <row r="11" spans="2:14" x14ac:dyDescent="0.2">
      <c r="B11" s="59" t="s">
        <v>57</v>
      </c>
      <c r="C11" s="58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</row>
    <row r="12" spans="2:14" x14ac:dyDescent="0.2">
      <c r="B12" s="59" t="s">
        <v>58</v>
      </c>
      <c r="C12" s="58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</row>
    <row r="13" spans="2:14" x14ac:dyDescent="0.2">
      <c r="B13" s="59" t="s">
        <v>59</v>
      </c>
      <c r="C13" s="58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</row>
    <row r="14" spans="2:14" x14ac:dyDescent="0.2">
      <c r="B14" s="59" t="s">
        <v>60</v>
      </c>
      <c r="C14" s="58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</row>
    <row r="15" spans="2:14" ht="5.25" customHeight="1" x14ac:dyDescent="0.2">
      <c r="B15" s="57"/>
      <c r="C15" s="58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</row>
    <row r="16" spans="2:14" x14ac:dyDescent="0.2">
      <c r="B16" s="59" t="s">
        <v>41</v>
      </c>
      <c r="C16" s="58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</row>
    <row r="17" spans="2:13" x14ac:dyDescent="0.2">
      <c r="B17" s="59"/>
      <c r="C17" s="59" t="s">
        <v>43</v>
      </c>
      <c r="D17" s="57"/>
      <c r="E17" s="57"/>
      <c r="F17" s="57"/>
      <c r="G17" s="57"/>
      <c r="H17" s="57"/>
      <c r="I17" s="57"/>
      <c r="J17" s="57"/>
      <c r="K17" s="66" t="s">
        <v>10</v>
      </c>
      <c r="L17" s="12" t="s">
        <v>17</v>
      </c>
    </row>
    <row r="18" spans="2:13" x14ac:dyDescent="0.2">
      <c r="B18" s="59"/>
      <c r="C18" s="59" t="s">
        <v>44</v>
      </c>
      <c r="D18" s="57"/>
      <c r="E18" s="57"/>
      <c r="F18" s="57"/>
      <c r="G18" s="57"/>
      <c r="H18" s="57"/>
      <c r="I18" s="57"/>
      <c r="J18" s="57"/>
      <c r="K18" s="66"/>
      <c r="L18" s="12" t="s">
        <v>18</v>
      </c>
    </row>
    <row r="19" spans="2:13" x14ac:dyDescent="0.2">
      <c r="B19" s="57"/>
      <c r="C19" s="59" t="s">
        <v>45</v>
      </c>
      <c r="D19" s="57"/>
      <c r="E19" s="57"/>
      <c r="F19" s="57"/>
      <c r="G19" s="57"/>
      <c r="H19" s="57"/>
      <c r="I19" s="57"/>
      <c r="J19" s="57"/>
      <c r="L19" s="13" t="s">
        <v>11</v>
      </c>
    </row>
    <row r="21" spans="2:13" ht="18.75" x14ac:dyDescent="0.25">
      <c r="B21" s="14" t="s">
        <v>42</v>
      </c>
    </row>
    <row r="23" spans="2:13" ht="21" x14ac:dyDescent="0.25">
      <c r="B23" s="4" t="s">
        <v>12</v>
      </c>
      <c r="G23" s="3" t="s">
        <v>6</v>
      </c>
      <c r="H23" s="15"/>
      <c r="I23" s="4" t="s">
        <v>8</v>
      </c>
    </row>
    <row r="25" spans="2:13" ht="21" x14ac:dyDescent="0.25">
      <c r="B25" s="4" t="s">
        <v>13</v>
      </c>
      <c r="G25" s="3" t="s">
        <v>7</v>
      </c>
      <c r="H25" s="15"/>
      <c r="I25" s="4" t="s">
        <v>8</v>
      </c>
    </row>
    <row r="27" spans="2:13" ht="17.25" customHeight="1" x14ac:dyDescent="0.25">
      <c r="H27" s="5" t="s">
        <v>39</v>
      </c>
      <c r="I27" s="5" t="s">
        <v>0</v>
      </c>
      <c r="J27" s="5" t="s">
        <v>1</v>
      </c>
      <c r="K27" s="5" t="s">
        <v>2</v>
      </c>
      <c r="L27" s="6" t="s">
        <v>3</v>
      </c>
      <c r="M27" s="8" t="s">
        <v>6</v>
      </c>
    </row>
    <row r="28" spans="2:13" ht="30" customHeight="1" x14ac:dyDescent="0.25">
      <c r="B28" s="4" t="s">
        <v>14</v>
      </c>
      <c r="G28" s="5" t="s">
        <v>4</v>
      </c>
      <c r="H28" s="62"/>
      <c r="I28" s="62"/>
      <c r="J28" s="62"/>
      <c r="K28" s="62"/>
      <c r="L28" s="63"/>
      <c r="M28" s="9" t="str">
        <f>IF(H23="","",H23)</f>
        <v/>
      </c>
    </row>
    <row r="29" spans="2:13" ht="30" customHeight="1" x14ac:dyDescent="0.25">
      <c r="B29" s="4" t="s">
        <v>15</v>
      </c>
      <c r="G29" s="5" t="s">
        <v>5</v>
      </c>
      <c r="H29" s="61"/>
      <c r="I29" s="61"/>
      <c r="J29" s="61"/>
      <c r="K29" s="61"/>
      <c r="L29" s="61"/>
      <c r="M29" s="7" t="str">
        <f>IF((COUNTIF(H29:L29,"A")+COUNTIF(H29:L29,"B")+COUNTIF(H29:L29,"C")+COUNTIF(H29:L29,"D"))&lt;&gt;0,MROUND((H28*(COUNTIF(H29:H29,"A")*3+ COUNTIF(H29:H29,"B")*2+COUNTIF(H29:H29,"C")*1+COUNTIF(H29:H29,"D")*0)/3+I28*(COUNTIF(I29:I29,"A")*3+ COUNTIF(I29:I29,"B")*2+COUNTIF(I29:I29,"C")*1+COUNTIF(I29:I29,"D")*0)/3+J28*(COUNTIF(J29:J29,"A")*3+ COUNTIF(J29:J29,"B")*2+COUNTIF(J29:J29,"C")*1+COUNTIF(J29:J29,"D")*0)/3+K28*(COUNTIF(K29:K29,"A")*3+ COUNTIF(K29:K29,"B")*2+COUNTIF(K29:K29,"C")*1+COUNTIF(K29:K29,"D")*0)/3+L28*(COUNTIF(L29:L29,"A")*3+ COUNTIF(L29:L29,"B")*2+COUNTIF(L29:L29,"C")*1+COUNTIF(L29:L29,"D")*0)/3)*M28/(H28+I28+J28+K28+L28),H25),"")</f>
        <v/>
      </c>
    </row>
  </sheetData>
  <sheetProtection password="DD95" sheet="1" objects="1" scenarios="1" selectLockedCells="1"/>
  <mergeCells count="1">
    <mergeCell ref="K17:K18"/>
  </mergeCells>
  <conditionalFormatting sqref="H29:L29">
    <cfRule type="containsText" dxfId="7" priority="4" operator="containsText" text="d">
      <formula>NOT(ISERROR(SEARCH("d",H29)))</formula>
    </cfRule>
    <cfRule type="containsText" dxfId="6" priority="5" operator="containsText" text="c">
      <formula>NOT(ISERROR(SEARCH("c",H29)))</formula>
    </cfRule>
    <cfRule type="containsText" dxfId="5" priority="6" operator="containsText" text="b">
      <formula>NOT(ISERROR(SEARCH("b",H29)))</formula>
    </cfRule>
    <cfRule type="containsText" dxfId="4" priority="7" operator="containsText" text="a">
      <formula>NOT(ISERROR(SEARCH("a",H29)))</formula>
    </cfRule>
  </conditionalFormatting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56"/>
  <sheetViews>
    <sheetView tabSelected="1" workbookViewId="0">
      <selection activeCell="D8" sqref="D8"/>
    </sheetView>
  </sheetViews>
  <sheetFormatPr baseColWidth="10" defaultRowHeight="18.75" x14ac:dyDescent="0.3"/>
  <cols>
    <col min="1" max="1" width="2.5703125" style="22" customWidth="1"/>
    <col min="2" max="3" width="30.7109375" style="22" customWidth="1"/>
    <col min="4" max="9" width="15.7109375" style="22" customWidth="1"/>
    <col min="10" max="10" width="4.5703125" style="22" customWidth="1"/>
    <col min="11" max="11" width="14.42578125" style="37" customWidth="1"/>
    <col min="12" max="12" width="15.42578125" style="37" customWidth="1"/>
    <col min="13" max="13" width="4.85546875" style="37" customWidth="1"/>
    <col min="14" max="14" width="11.42578125" style="22"/>
    <col min="15" max="15" width="17.140625" style="22" customWidth="1"/>
    <col min="16" max="16384" width="11.42578125" style="22"/>
  </cols>
  <sheetData>
    <row r="1" spans="2:15" s="20" customFormat="1" ht="45" customHeight="1" x14ac:dyDescent="0.25">
      <c r="B1" s="19" t="s">
        <v>16</v>
      </c>
      <c r="K1" s="36"/>
      <c r="L1" s="36"/>
      <c r="M1" s="36"/>
    </row>
    <row r="2" spans="2:15" s="20" customFormat="1" ht="30" customHeight="1" x14ac:dyDescent="0.25">
      <c r="E2" s="21" t="s">
        <v>19</v>
      </c>
      <c r="K2" s="36"/>
      <c r="L2" s="36"/>
      <c r="M2" s="36"/>
    </row>
    <row r="3" spans="2:15" s="20" customFormat="1" x14ac:dyDescent="0.25">
      <c r="K3" s="36"/>
      <c r="L3" s="36"/>
      <c r="M3" s="36"/>
    </row>
    <row r="4" spans="2:15" s="20" customFormat="1" x14ac:dyDescent="0.25">
      <c r="B4" s="38" t="s">
        <v>46</v>
      </c>
      <c r="K4" s="36"/>
      <c r="L4" s="36"/>
      <c r="M4" s="36"/>
    </row>
    <row r="5" spans="2:15" ht="6" customHeight="1" x14ac:dyDescent="0.3"/>
    <row r="6" spans="2:15" s="20" customFormat="1" x14ac:dyDescent="0.25">
      <c r="B6" s="38" t="s">
        <v>48</v>
      </c>
      <c r="K6" s="36"/>
      <c r="L6" s="36"/>
      <c r="O6" s="36"/>
    </row>
    <row r="8" spans="2:15" ht="21" x14ac:dyDescent="0.3">
      <c r="C8" s="60" t="s">
        <v>6</v>
      </c>
      <c r="D8" s="15"/>
      <c r="E8" s="38" t="s">
        <v>8</v>
      </c>
      <c r="H8" s="67" t="s">
        <v>10</v>
      </c>
      <c r="I8" s="23" t="s">
        <v>17</v>
      </c>
      <c r="J8" s="20"/>
      <c r="K8" s="20"/>
    </row>
    <row r="9" spans="2:15" x14ac:dyDescent="0.3">
      <c r="C9" s="20"/>
      <c r="D9" s="20"/>
      <c r="E9" s="20"/>
      <c r="H9" s="67"/>
      <c r="I9" s="23" t="s">
        <v>18</v>
      </c>
      <c r="J9" s="20"/>
      <c r="K9" s="20"/>
    </row>
    <row r="10" spans="2:15" ht="21" x14ac:dyDescent="0.3">
      <c r="C10" s="60" t="s">
        <v>7</v>
      </c>
      <c r="D10" s="15"/>
      <c r="E10" s="38" t="s">
        <v>8</v>
      </c>
      <c r="H10" s="20"/>
      <c r="I10" s="24" t="s">
        <v>11</v>
      </c>
      <c r="J10" s="20"/>
      <c r="K10" s="20"/>
    </row>
    <row r="12" spans="2:15" x14ac:dyDescent="0.3">
      <c r="C12" s="20"/>
      <c r="D12" s="25" t="s">
        <v>39</v>
      </c>
      <c r="E12" s="25" t="s">
        <v>0</v>
      </c>
      <c r="F12" s="25" t="s">
        <v>1</v>
      </c>
      <c r="G12" s="25" t="s">
        <v>2</v>
      </c>
      <c r="H12" s="26" t="s">
        <v>3</v>
      </c>
      <c r="I12" s="27" t="s">
        <v>6</v>
      </c>
    </row>
    <row r="13" spans="2:15" ht="21" x14ac:dyDescent="0.3">
      <c r="C13" s="28" t="s">
        <v>23</v>
      </c>
      <c r="D13" s="16"/>
      <c r="E13" s="16"/>
      <c r="F13" s="16"/>
      <c r="G13" s="16"/>
      <c r="H13" s="16"/>
      <c r="I13" s="29" t="str">
        <f>IF(D8="","",D8)</f>
        <v/>
      </c>
    </row>
    <row r="14" spans="2:15" ht="9" customHeight="1" x14ac:dyDescent="0.3">
      <c r="D14" s="30"/>
      <c r="E14" s="30"/>
      <c r="F14" s="30"/>
      <c r="G14" s="30"/>
      <c r="H14" s="30"/>
      <c r="I14" s="30"/>
    </row>
    <row r="15" spans="2:15" ht="21" x14ac:dyDescent="0.3">
      <c r="B15" s="31" t="s">
        <v>37</v>
      </c>
      <c r="C15" s="32" t="s">
        <v>22</v>
      </c>
      <c r="D15" s="29"/>
      <c r="E15" s="29"/>
      <c r="F15" s="29"/>
      <c r="G15" s="29"/>
      <c r="H15" s="29"/>
      <c r="I15" s="29"/>
      <c r="K15" s="55" t="s">
        <v>49</v>
      </c>
    </row>
    <row r="16" spans="2:15" ht="24.95" customHeight="1" x14ac:dyDescent="0.3">
      <c r="B16" s="35"/>
      <c r="C16" s="35"/>
      <c r="D16" s="65"/>
      <c r="E16" s="61"/>
      <c r="F16" s="61"/>
      <c r="G16" s="61"/>
      <c r="H16" s="61"/>
      <c r="I16" s="33" t="str">
        <f>IF((COUNTIF(D16:H16,"A")+COUNTIF(D16:H16,"B")+COUNTIF(D16:H16,"C")+COUNTIF(D16:H16,"D"))&lt;&gt;0,MROUND(($D$13*(COUNTIF(D16:D16,"A")*3+ COUNTIF(D16:D16,"B")*2+COUNTIF(D16:D16,"C")*1+COUNTIF(D16:D16,"D")*0)/3+$E$13*(COUNTIF(E16:E16,"A")*3+ COUNTIF(E16:E16,"B")*2+COUNTIF(E16:E16,"C")*1+COUNTIF(E16:E16,"D")*0)/3+$F$13*(COUNTIF(F16:F16,"A")*3+ COUNTIF(F16:F16,"B")*2+COUNTIF(F16:F16,"C")*1+COUNTIF(F16:F16,"D")*0)/3+$G$13*(COUNTIF(G16:G16,"A")*3+ COUNTIF(G16:G16,"B")*2+COUNTIF(G16:G16,"C")*1+COUNTIF(G16:G16,"D")*0)/3+$H$13*(COUNTIF(H16:H16,"A")*3+ COUNTIF(H16:H16,"B")*2+COUNTIF(H16:H16,"C")*1+COUNTIF(H16:H16,"D")*0)/3)*$I$13/($D$13+$E$13+$F$13+$G$13+$H$13),$D$10),"")</f>
        <v/>
      </c>
    </row>
    <row r="17" spans="2:13" ht="24.95" customHeight="1" x14ac:dyDescent="0.3">
      <c r="B17" s="35"/>
      <c r="C17" s="35"/>
      <c r="D17" s="65"/>
      <c r="E17" s="61"/>
      <c r="F17" s="61"/>
      <c r="G17" s="61"/>
      <c r="H17" s="61"/>
      <c r="I17" s="33" t="str">
        <f t="shared" ref="I17:I55" si="0">IF((COUNTIF(D17:H17,"A")+COUNTIF(D17:H17,"B")+COUNTIF(D17:H17,"C")+COUNTIF(D17:H17,"D"))&lt;&gt;0,MROUND(($D$13*(COUNTIF(D17:D17,"A")*3+ COUNTIF(D17:D17,"B")*2+COUNTIF(D17:D17,"C")*1+COUNTIF(D17:D17,"D")*0)/3+$E$13*(COUNTIF(E17:E17,"A")*3+ COUNTIF(E17:E17,"B")*2+COUNTIF(E17:E17,"C")*1+COUNTIF(E17:E17,"D")*0)/3+$F$13*(COUNTIF(F17:F17,"A")*3+ COUNTIF(F17:F17,"B")*2+COUNTIF(F17:F17,"C")*1+COUNTIF(F17:F17,"D")*0)/3+$G$13*(COUNTIF(G17:G17,"A")*3+ COUNTIF(G17:G17,"B")*2+COUNTIF(G17:G17,"C")*1+COUNTIF(G17:G17,"D")*0)/3+$H$13*(COUNTIF(H17:H17,"A")*3+ COUNTIF(H17:H17,"B")*2+COUNTIF(H17:H17,"C")*1+COUNTIF(H17:H17,"D")*0)/3)*$I$13/($D$13+$E$13+$F$13+$G$13+$H$13),$D$10),"")</f>
        <v/>
      </c>
      <c r="K17" s="37" t="s">
        <v>36</v>
      </c>
      <c r="L17" s="36">
        <f>COUNTA(B16:B55)</f>
        <v>0</v>
      </c>
      <c r="M17" s="64" t="s">
        <v>50</v>
      </c>
    </row>
    <row r="18" spans="2:13" ht="24.95" customHeight="1" x14ac:dyDescent="0.3">
      <c r="B18" s="35"/>
      <c r="C18" s="35"/>
      <c r="D18" s="65"/>
      <c r="E18" s="61"/>
      <c r="F18" s="61"/>
      <c r="G18" s="61"/>
      <c r="H18" s="61"/>
      <c r="I18" s="33" t="str">
        <f t="shared" si="0"/>
        <v/>
      </c>
      <c r="K18" s="38" t="s">
        <v>32</v>
      </c>
      <c r="L18" s="39" t="e">
        <f>AVERAGE(I16:I55)</f>
        <v>#DIV/0!</v>
      </c>
    </row>
    <row r="19" spans="2:13" ht="24.95" customHeight="1" x14ac:dyDescent="0.3">
      <c r="B19" s="35"/>
      <c r="C19" s="35"/>
      <c r="D19" s="65"/>
      <c r="E19" s="61"/>
      <c r="F19" s="61"/>
      <c r="G19" s="61"/>
      <c r="H19" s="61"/>
      <c r="I19" s="33" t="str">
        <f t="shared" si="0"/>
        <v/>
      </c>
      <c r="K19" s="38" t="s">
        <v>33</v>
      </c>
      <c r="L19" s="39">
        <f>MAX(I16:I55)</f>
        <v>0</v>
      </c>
    </row>
    <row r="20" spans="2:13" ht="24.95" customHeight="1" x14ac:dyDescent="0.3">
      <c r="B20" s="35"/>
      <c r="C20" s="35"/>
      <c r="D20" s="65"/>
      <c r="E20" s="61"/>
      <c r="F20" s="61"/>
      <c r="G20" s="61"/>
      <c r="H20" s="61"/>
      <c r="I20" s="33" t="str">
        <f t="shared" si="0"/>
        <v/>
      </c>
      <c r="K20" s="38" t="s">
        <v>34</v>
      </c>
      <c r="L20" s="39">
        <f>MIN(I16:I55)</f>
        <v>0</v>
      </c>
    </row>
    <row r="21" spans="2:13" ht="24.95" customHeight="1" x14ac:dyDescent="0.3">
      <c r="B21" s="35"/>
      <c r="C21" s="35"/>
      <c r="D21" s="65"/>
      <c r="E21" s="61"/>
      <c r="F21" s="61"/>
      <c r="G21" s="61"/>
      <c r="H21" s="61"/>
      <c r="I21" s="33" t="str">
        <f t="shared" si="0"/>
        <v/>
      </c>
      <c r="K21" s="38" t="s">
        <v>35</v>
      </c>
      <c r="L21" s="40" t="e">
        <f>_xlfn.STDEV.S(I16:I55)</f>
        <v>#DIV/0!</v>
      </c>
    </row>
    <row r="22" spans="2:13" ht="24.95" customHeight="1" x14ac:dyDescent="0.3">
      <c r="B22" s="35"/>
      <c r="C22" s="35"/>
      <c r="D22" s="65"/>
      <c r="E22" s="61"/>
      <c r="F22" s="61"/>
      <c r="G22" s="61"/>
      <c r="H22" s="61"/>
      <c r="I22" s="33" t="str">
        <f t="shared" si="0"/>
        <v/>
      </c>
    </row>
    <row r="23" spans="2:13" ht="24.95" customHeight="1" x14ac:dyDescent="0.3">
      <c r="B23" s="35"/>
      <c r="C23" s="35"/>
      <c r="D23" s="65"/>
      <c r="E23" s="61"/>
      <c r="F23" s="61"/>
      <c r="G23" s="61"/>
      <c r="H23" s="61"/>
      <c r="I23" s="33" t="str">
        <f t="shared" si="0"/>
        <v/>
      </c>
      <c r="K23" s="53" t="s">
        <v>40</v>
      </c>
      <c r="L23" s="51"/>
      <c r="M23" s="52"/>
    </row>
    <row r="24" spans="2:13" ht="24.95" customHeight="1" x14ac:dyDescent="0.25">
      <c r="B24" s="35"/>
      <c r="C24" s="35"/>
      <c r="D24" s="65"/>
      <c r="E24" s="61"/>
      <c r="F24" s="61"/>
      <c r="G24" s="61"/>
      <c r="H24" s="61"/>
      <c r="I24" s="33" t="str">
        <f t="shared" si="0"/>
        <v/>
      </c>
      <c r="K24" s="48">
        <f>COUNTIF(D16:D55,"A")</f>
        <v>0</v>
      </c>
      <c r="L24" s="41" t="s">
        <v>38</v>
      </c>
      <c r="M24" s="42" t="s">
        <v>24</v>
      </c>
    </row>
    <row r="25" spans="2:13" ht="24.95" customHeight="1" x14ac:dyDescent="0.25">
      <c r="B25" s="35"/>
      <c r="C25" s="35"/>
      <c r="D25" s="65"/>
      <c r="E25" s="61"/>
      <c r="F25" s="61"/>
      <c r="G25" s="61"/>
      <c r="H25" s="61"/>
      <c r="I25" s="33" t="str">
        <f t="shared" si="0"/>
        <v/>
      </c>
      <c r="K25" s="49">
        <f>COUNTIF(D16:D55,"B")</f>
        <v>0</v>
      </c>
      <c r="L25" s="43" t="s">
        <v>38</v>
      </c>
      <c r="M25" s="44" t="s">
        <v>25</v>
      </c>
    </row>
    <row r="26" spans="2:13" ht="24.95" customHeight="1" x14ac:dyDescent="0.25">
      <c r="B26" s="35"/>
      <c r="C26" s="35"/>
      <c r="D26" s="65"/>
      <c r="E26" s="61"/>
      <c r="F26" s="61"/>
      <c r="G26" s="61"/>
      <c r="H26" s="61"/>
      <c r="I26" s="33" t="str">
        <f t="shared" si="0"/>
        <v/>
      </c>
      <c r="K26" s="49">
        <f>COUNTIF(D16:D55,"C")</f>
        <v>0</v>
      </c>
      <c r="L26" s="43" t="s">
        <v>38</v>
      </c>
      <c r="M26" s="44" t="s">
        <v>26</v>
      </c>
    </row>
    <row r="27" spans="2:13" ht="24.95" customHeight="1" x14ac:dyDescent="0.25">
      <c r="B27" s="35"/>
      <c r="C27" s="35"/>
      <c r="D27" s="65"/>
      <c r="E27" s="61"/>
      <c r="F27" s="61"/>
      <c r="G27" s="61"/>
      <c r="H27" s="61"/>
      <c r="I27" s="33" t="str">
        <f t="shared" si="0"/>
        <v/>
      </c>
      <c r="K27" s="50">
        <f>COUNTIF(D16:D55,"D")</f>
        <v>0</v>
      </c>
      <c r="L27" s="45" t="s">
        <v>38</v>
      </c>
      <c r="M27" s="46" t="s">
        <v>27</v>
      </c>
    </row>
    <row r="28" spans="2:13" ht="24.95" customHeight="1" x14ac:dyDescent="0.3">
      <c r="B28" s="35"/>
      <c r="C28" s="35"/>
      <c r="D28" s="65"/>
      <c r="E28" s="61"/>
      <c r="F28" s="61"/>
      <c r="G28" s="61"/>
      <c r="H28" s="61"/>
      <c r="I28" s="33" t="str">
        <f t="shared" si="0"/>
        <v/>
      </c>
      <c r="L28" s="47"/>
    </row>
    <row r="29" spans="2:13" ht="24.95" customHeight="1" x14ac:dyDescent="0.3">
      <c r="B29" s="35"/>
      <c r="C29" s="35"/>
      <c r="D29" s="65"/>
      <c r="E29" s="61"/>
      <c r="F29" s="61"/>
      <c r="G29" s="61"/>
      <c r="H29" s="61"/>
      <c r="I29" s="33" t="str">
        <f t="shared" si="0"/>
        <v/>
      </c>
      <c r="K29" s="54" t="s">
        <v>28</v>
      </c>
      <c r="L29" s="51"/>
      <c r="M29" s="52"/>
    </row>
    <row r="30" spans="2:13" ht="24.95" customHeight="1" x14ac:dyDescent="0.25">
      <c r="B30" s="35"/>
      <c r="C30" s="35"/>
      <c r="D30" s="65"/>
      <c r="E30" s="61"/>
      <c r="F30" s="61"/>
      <c r="G30" s="61"/>
      <c r="H30" s="61"/>
      <c r="I30" s="33" t="str">
        <f t="shared" si="0"/>
        <v/>
      </c>
      <c r="K30" s="48">
        <f>COUNTIF(E16:E55,"A")</f>
        <v>0</v>
      </c>
      <c r="L30" s="41" t="s">
        <v>38</v>
      </c>
      <c r="M30" s="42" t="s">
        <v>24</v>
      </c>
    </row>
    <row r="31" spans="2:13" ht="24.95" customHeight="1" x14ac:dyDescent="0.25">
      <c r="B31" s="35"/>
      <c r="C31" s="35"/>
      <c r="D31" s="65"/>
      <c r="E31" s="61"/>
      <c r="F31" s="61"/>
      <c r="G31" s="61"/>
      <c r="H31" s="61"/>
      <c r="I31" s="33" t="str">
        <f t="shared" si="0"/>
        <v/>
      </c>
      <c r="K31" s="49">
        <f>COUNTIF(E16:E55,"B")</f>
        <v>0</v>
      </c>
      <c r="L31" s="43" t="s">
        <v>38</v>
      </c>
      <c r="M31" s="44" t="s">
        <v>25</v>
      </c>
    </row>
    <row r="32" spans="2:13" ht="24.95" customHeight="1" x14ac:dyDescent="0.25">
      <c r="B32" s="35"/>
      <c r="C32" s="35"/>
      <c r="D32" s="65"/>
      <c r="E32" s="61"/>
      <c r="F32" s="61"/>
      <c r="G32" s="61"/>
      <c r="H32" s="61"/>
      <c r="I32" s="33" t="str">
        <f t="shared" si="0"/>
        <v/>
      </c>
      <c r="K32" s="49">
        <f>COUNTIF(E16:E55,"C")</f>
        <v>0</v>
      </c>
      <c r="L32" s="43" t="s">
        <v>38</v>
      </c>
      <c r="M32" s="44" t="s">
        <v>26</v>
      </c>
    </row>
    <row r="33" spans="2:13" ht="24.95" customHeight="1" x14ac:dyDescent="0.25">
      <c r="B33" s="35"/>
      <c r="C33" s="35"/>
      <c r="D33" s="65"/>
      <c r="E33" s="61"/>
      <c r="F33" s="61"/>
      <c r="G33" s="61"/>
      <c r="H33" s="61"/>
      <c r="I33" s="33" t="str">
        <f t="shared" si="0"/>
        <v/>
      </c>
      <c r="K33" s="50">
        <f>COUNTIF(E16:E55,"D")</f>
        <v>0</v>
      </c>
      <c r="L33" s="45" t="s">
        <v>38</v>
      </c>
      <c r="M33" s="46" t="s">
        <v>27</v>
      </c>
    </row>
    <row r="34" spans="2:13" ht="24.95" customHeight="1" x14ac:dyDescent="0.3">
      <c r="B34" s="35"/>
      <c r="C34" s="35"/>
      <c r="D34" s="65"/>
      <c r="E34" s="61"/>
      <c r="F34" s="61"/>
      <c r="G34" s="61"/>
      <c r="H34" s="61"/>
      <c r="I34" s="33" t="str">
        <f t="shared" si="0"/>
        <v/>
      </c>
    </row>
    <row r="35" spans="2:13" ht="24.95" customHeight="1" x14ac:dyDescent="0.3">
      <c r="B35" s="35"/>
      <c r="C35" s="35"/>
      <c r="D35" s="65"/>
      <c r="E35" s="61"/>
      <c r="F35" s="61"/>
      <c r="G35" s="61"/>
      <c r="H35" s="61"/>
      <c r="I35" s="33" t="str">
        <f t="shared" si="0"/>
        <v/>
      </c>
      <c r="K35" s="53" t="s">
        <v>29</v>
      </c>
      <c r="L35" s="51"/>
      <c r="M35" s="52"/>
    </row>
    <row r="36" spans="2:13" ht="24.95" customHeight="1" x14ac:dyDescent="0.25">
      <c r="B36" s="35"/>
      <c r="C36" s="35"/>
      <c r="D36" s="65"/>
      <c r="E36" s="61"/>
      <c r="F36" s="61"/>
      <c r="G36" s="61"/>
      <c r="H36" s="61"/>
      <c r="I36" s="33" t="str">
        <f t="shared" si="0"/>
        <v/>
      </c>
      <c r="K36" s="48">
        <f>COUNTIF(F16:F55,"A")</f>
        <v>0</v>
      </c>
      <c r="L36" s="41" t="s">
        <v>38</v>
      </c>
      <c r="M36" s="42" t="s">
        <v>24</v>
      </c>
    </row>
    <row r="37" spans="2:13" ht="24.95" customHeight="1" x14ac:dyDescent="0.25">
      <c r="B37" s="35"/>
      <c r="C37" s="35"/>
      <c r="D37" s="65"/>
      <c r="E37" s="61"/>
      <c r="F37" s="61"/>
      <c r="G37" s="61"/>
      <c r="H37" s="61"/>
      <c r="I37" s="33" t="str">
        <f t="shared" si="0"/>
        <v/>
      </c>
      <c r="K37" s="49">
        <f>COUNTIF(F16:F55,"B")</f>
        <v>0</v>
      </c>
      <c r="L37" s="43" t="s">
        <v>38</v>
      </c>
      <c r="M37" s="44" t="s">
        <v>25</v>
      </c>
    </row>
    <row r="38" spans="2:13" ht="24.95" customHeight="1" x14ac:dyDescent="0.25">
      <c r="B38" s="35"/>
      <c r="C38" s="35"/>
      <c r="D38" s="65"/>
      <c r="E38" s="61"/>
      <c r="F38" s="61"/>
      <c r="G38" s="61"/>
      <c r="H38" s="61"/>
      <c r="I38" s="33" t="str">
        <f t="shared" si="0"/>
        <v/>
      </c>
      <c r="K38" s="49">
        <f>COUNTIF(F16:F55,"C")</f>
        <v>0</v>
      </c>
      <c r="L38" s="43" t="s">
        <v>38</v>
      </c>
      <c r="M38" s="44" t="s">
        <v>26</v>
      </c>
    </row>
    <row r="39" spans="2:13" ht="24.95" customHeight="1" x14ac:dyDescent="0.25">
      <c r="B39" s="35"/>
      <c r="C39" s="35"/>
      <c r="D39" s="65"/>
      <c r="E39" s="61"/>
      <c r="F39" s="61"/>
      <c r="G39" s="61"/>
      <c r="H39" s="61"/>
      <c r="I39" s="33" t="str">
        <f t="shared" si="0"/>
        <v/>
      </c>
      <c r="K39" s="50">
        <f>COUNTIF(F16:F55,"D")</f>
        <v>0</v>
      </c>
      <c r="L39" s="45" t="s">
        <v>38</v>
      </c>
      <c r="M39" s="46" t="s">
        <v>27</v>
      </c>
    </row>
    <row r="40" spans="2:13" ht="24.95" customHeight="1" x14ac:dyDescent="0.3">
      <c r="B40" s="35"/>
      <c r="C40" s="35"/>
      <c r="D40" s="65"/>
      <c r="E40" s="61"/>
      <c r="F40" s="61"/>
      <c r="G40" s="61"/>
      <c r="H40" s="61"/>
      <c r="I40" s="33" t="str">
        <f t="shared" si="0"/>
        <v/>
      </c>
    </row>
    <row r="41" spans="2:13" ht="24.95" customHeight="1" x14ac:dyDescent="0.3">
      <c r="B41" s="35"/>
      <c r="C41" s="35"/>
      <c r="D41" s="65"/>
      <c r="E41" s="61"/>
      <c r="F41" s="61"/>
      <c r="G41" s="61"/>
      <c r="H41" s="61"/>
      <c r="I41" s="33" t="str">
        <f t="shared" si="0"/>
        <v/>
      </c>
      <c r="K41" s="53" t="s">
        <v>30</v>
      </c>
      <c r="L41" s="51"/>
      <c r="M41" s="52"/>
    </row>
    <row r="42" spans="2:13" ht="24.95" customHeight="1" x14ac:dyDescent="0.25">
      <c r="B42" s="35"/>
      <c r="C42" s="35"/>
      <c r="D42" s="65"/>
      <c r="E42" s="61"/>
      <c r="F42" s="61"/>
      <c r="G42" s="61"/>
      <c r="H42" s="61"/>
      <c r="I42" s="33" t="str">
        <f t="shared" si="0"/>
        <v/>
      </c>
      <c r="K42" s="48">
        <f>COUNTIF(G16:G55,"A")</f>
        <v>0</v>
      </c>
      <c r="L42" s="41" t="s">
        <v>38</v>
      </c>
      <c r="M42" s="42" t="s">
        <v>24</v>
      </c>
    </row>
    <row r="43" spans="2:13" ht="24.95" customHeight="1" x14ac:dyDescent="0.25">
      <c r="B43" s="35"/>
      <c r="C43" s="35"/>
      <c r="D43" s="65"/>
      <c r="E43" s="61"/>
      <c r="F43" s="61"/>
      <c r="G43" s="61"/>
      <c r="H43" s="61"/>
      <c r="I43" s="33" t="str">
        <f t="shared" si="0"/>
        <v/>
      </c>
      <c r="K43" s="49">
        <f>COUNTIF(G16:G55,"B")</f>
        <v>0</v>
      </c>
      <c r="L43" s="43" t="s">
        <v>38</v>
      </c>
      <c r="M43" s="44" t="s">
        <v>25</v>
      </c>
    </row>
    <row r="44" spans="2:13" ht="24.95" customHeight="1" x14ac:dyDescent="0.25">
      <c r="B44" s="35"/>
      <c r="C44" s="35"/>
      <c r="D44" s="65"/>
      <c r="E44" s="61"/>
      <c r="F44" s="61"/>
      <c r="G44" s="61"/>
      <c r="H44" s="61"/>
      <c r="I44" s="33" t="str">
        <f t="shared" si="0"/>
        <v/>
      </c>
      <c r="K44" s="49">
        <f>COUNTIF(G16:G55,"C")</f>
        <v>0</v>
      </c>
      <c r="L44" s="43" t="s">
        <v>38</v>
      </c>
      <c r="M44" s="44" t="s">
        <v>26</v>
      </c>
    </row>
    <row r="45" spans="2:13" ht="24.95" customHeight="1" x14ac:dyDescent="0.25">
      <c r="B45" s="35"/>
      <c r="C45" s="35"/>
      <c r="D45" s="65"/>
      <c r="E45" s="61"/>
      <c r="F45" s="61"/>
      <c r="G45" s="61"/>
      <c r="H45" s="61"/>
      <c r="I45" s="33" t="str">
        <f t="shared" si="0"/>
        <v/>
      </c>
      <c r="K45" s="50">
        <f>COUNTIF(G16:G55,"D")</f>
        <v>0</v>
      </c>
      <c r="L45" s="45" t="s">
        <v>38</v>
      </c>
      <c r="M45" s="46" t="s">
        <v>27</v>
      </c>
    </row>
    <row r="46" spans="2:13" ht="24.95" customHeight="1" x14ac:dyDescent="0.3">
      <c r="B46" s="35"/>
      <c r="C46" s="35"/>
      <c r="D46" s="65"/>
      <c r="E46" s="61"/>
      <c r="F46" s="61"/>
      <c r="G46" s="61"/>
      <c r="H46" s="61"/>
      <c r="I46" s="33" t="str">
        <f t="shared" si="0"/>
        <v/>
      </c>
    </row>
    <row r="47" spans="2:13" ht="24.95" customHeight="1" x14ac:dyDescent="0.3">
      <c r="B47" s="35"/>
      <c r="C47" s="35"/>
      <c r="D47" s="65"/>
      <c r="E47" s="61"/>
      <c r="F47" s="61"/>
      <c r="G47" s="61"/>
      <c r="H47" s="61"/>
      <c r="I47" s="33" t="str">
        <f t="shared" si="0"/>
        <v/>
      </c>
      <c r="K47" s="53" t="s">
        <v>31</v>
      </c>
      <c r="L47" s="51"/>
      <c r="M47" s="52"/>
    </row>
    <row r="48" spans="2:13" ht="24.95" customHeight="1" x14ac:dyDescent="0.25">
      <c r="B48" s="35"/>
      <c r="C48" s="35"/>
      <c r="D48" s="65"/>
      <c r="E48" s="61"/>
      <c r="F48" s="61"/>
      <c r="G48" s="61"/>
      <c r="H48" s="61"/>
      <c r="I48" s="33" t="str">
        <f t="shared" si="0"/>
        <v/>
      </c>
      <c r="K48" s="48">
        <f>COUNTIF(H16:H55,"A")</f>
        <v>0</v>
      </c>
      <c r="L48" s="41" t="s">
        <v>38</v>
      </c>
      <c r="M48" s="42" t="s">
        <v>24</v>
      </c>
    </row>
    <row r="49" spans="2:13" ht="24.95" customHeight="1" x14ac:dyDescent="0.25">
      <c r="B49" s="35"/>
      <c r="C49" s="35"/>
      <c r="D49" s="65"/>
      <c r="E49" s="61"/>
      <c r="F49" s="61"/>
      <c r="G49" s="61"/>
      <c r="H49" s="61"/>
      <c r="I49" s="33" t="str">
        <f t="shared" si="0"/>
        <v/>
      </c>
      <c r="K49" s="49">
        <f>COUNTIF(H16:H55,"B")</f>
        <v>0</v>
      </c>
      <c r="L49" s="43" t="s">
        <v>38</v>
      </c>
      <c r="M49" s="44" t="s">
        <v>25</v>
      </c>
    </row>
    <row r="50" spans="2:13" ht="24.95" customHeight="1" x14ac:dyDescent="0.25">
      <c r="B50" s="35"/>
      <c r="C50" s="35"/>
      <c r="D50" s="65"/>
      <c r="E50" s="61"/>
      <c r="F50" s="61"/>
      <c r="G50" s="61"/>
      <c r="H50" s="61"/>
      <c r="I50" s="33" t="str">
        <f t="shared" si="0"/>
        <v/>
      </c>
      <c r="K50" s="49">
        <f>COUNTIF(H16:H55,"C")</f>
        <v>0</v>
      </c>
      <c r="L50" s="43" t="s">
        <v>38</v>
      </c>
      <c r="M50" s="44" t="s">
        <v>26</v>
      </c>
    </row>
    <row r="51" spans="2:13" ht="24.95" customHeight="1" x14ac:dyDescent="0.25">
      <c r="B51" s="35"/>
      <c r="C51" s="35"/>
      <c r="D51" s="65"/>
      <c r="E51" s="61"/>
      <c r="F51" s="61"/>
      <c r="G51" s="61"/>
      <c r="H51" s="61"/>
      <c r="I51" s="33" t="str">
        <f t="shared" si="0"/>
        <v/>
      </c>
      <c r="K51" s="50">
        <f>COUNTIF(H16:H55,"D")</f>
        <v>0</v>
      </c>
      <c r="L51" s="45" t="s">
        <v>38</v>
      </c>
      <c r="M51" s="46" t="s">
        <v>27</v>
      </c>
    </row>
    <row r="52" spans="2:13" ht="24.95" customHeight="1" x14ac:dyDescent="0.3">
      <c r="B52" s="35"/>
      <c r="C52" s="35"/>
      <c r="D52" s="65"/>
      <c r="E52" s="61"/>
      <c r="F52" s="61"/>
      <c r="G52" s="61"/>
      <c r="H52" s="61"/>
      <c r="I52" s="33" t="str">
        <f t="shared" si="0"/>
        <v/>
      </c>
    </row>
    <row r="53" spans="2:13" ht="24.95" customHeight="1" x14ac:dyDescent="0.3">
      <c r="B53" s="35"/>
      <c r="C53" s="35"/>
      <c r="D53" s="65"/>
      <c r="E53" s="61"/>
      <c r="F53" s="61"/>
      <c r="G53" s="61"/>
      <c r="H53" s="61"/>
      <c r="I53" s="33" t="str">
        <f t="shared" si="0"/>
        <v/>
      </c>
    </row>
    <row r="54" spans="2:13" ht="24.95" customHeight="1" x14ac:dyDescent="0.3">
      <c r="B54" s="35"/>
      <c r="C54" s="35"/>
      <c r="D54" s="65"/>
      <c r="E54" s="61"/>
      <c r="F54" s="61"/>
      <c r="G54" s="61"/>
      <c r="H54" s="61"/>
      <c r="I54" s="33" t="str">
        <f t="shared" si="0"/>
        <v/>
      </c>
    </row>
    <row r="55" spans="2:13" ht="24.95" customHeight="1" x14ac:dyDescent="0.3">
      <c r="B55" s="35"/>
      <c r="C55" s="35"/>
      <c r="D55" s="65"/>
      <c r="E55" s="61"/>
      <c r="F55" s="61"/>
      <c r="G55" s="61"/>
      <c r="H55" s="61"/>
      <c r="I55" s="33" t="str">
        <f t="shared" si="0"/>
        <v/>
      </c>
    </row>
    <row r="56" spans="2:13" ht="24.95" customHeight="1" x14ac:dyDescent="0.3">
      <c r="B56" s="34"/>
      <c r="C56" s="34"/>
    </row>
  </sheetData>
  <sheetProtection password="DD95" sheet="1" objects="1" scenarios="1" selectLockedCells="1"/>
  <mergeCells count="1">
    <mergeCell ref="H8:H9"/>
  </mergeCells>
  <conditionalFormatting sqref="D16:H55">
    <cfRule type="containsText" dxfId="3" priority="1" operator="containsText" text="d">
      <formula>NOT(ISERROR(SEARCH("d",D16)))</formula>
    </cfRule>
    <cfRule type="containsText" dxfId="2" priority="2" operator="containsText" text="c">
      <formula>NOT(ISERROR(SEARCH("c",D16)))</formula>
    </cfRule>
    <cfRule type="containsText" dxfId="1" priority="3" operator="containsText" text="b">
      <formula>NOT(ISERROR(SEARCH("b",D16)))</formula>
    </cfRule>
    <cfRule type="containsText" dxfId="0" priority="4" operator="containsText" text="a">
      <formula>NOT(ISERROR(SEARCH("a",D16)))</formula>
    </cfRule>
  </conditionalFormatting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M7"/>
  <sheetViews>
    <sheetView workbookViewId="0">
      <selection activeCell="R19" sqref="R19"/>
    </sheetView>
  </sheetViews>
  <sheetFormatPr baseColWidth="10" defaultRowHeight="15" x14ac:dyDescent="0.25"/>
  <cols>
    <col min="1" max="16384" width="11.42578125" style="17"/>
  </cols>
  <sheetData>
    <row r="1" spans="2:13" s="2" customFormat="1" ht="45" customHeight="1" x14ac:dyDescent="0.25">
      <c r="B1" s="11" t="s">
        <v>16</v>
      </c>
      <c r="C1" s="1"/>
      <c r="D1" s="1"/>
    </row>
    <row r="2" spans="2:13" s="2" customFormat="1" ht="30" customHeight="1" x14ac:dyDescent="0.25">
      <c r="H2" s="10" t="s">
        <v>20</v>
      </c>
    </row>
    <row r="3" spans="2:13" s="2" customFormat="1" ht="15.75" x14ac:dyDescent="0.25"/>
    <row r="4" spans="2:13" s="2" customFormat="1" ht="18.75" x14ac:dyDescent="0.3">
      <c r="B4" s="18" t="s">
        <v>21</v>
      </c>
      <c r="L4" s="66" t="s">
        <v>10</v>
      </c>
      <c r="M4" s="12" t="s">
        <v>17</v>
      </c>
    </row>
    <row r="5" spans="2:13" s="2" customFormat="1" ht="18.75" x14ac:dyDescent="0.3">
      <c r="B5" s="18" t="s">
        <v>47</v>
      </c>
      <c r="L5" s="66"/>
      <c r="M5" s="12" t="s">
        <v>18</v>
      </c>
    </row>
    <row r="6" spans="2:13" s="2" customFormat="1" ht="15.75" x14ac:dyDescent="0.25">
      <c r="M6" s="13" t="s">
        <v>11</v>
      </c>
    </row>
    <row r="7" spans="2:13" s="2" customFormat="1" ht="15.75" x14ac:dyDescent="0.25"/>
  </sheetData>
  <sheetProtection password="DD95" sheet="1" objects="1" scenarios="1" selectLockedCells="1"/>
  <mergeCells count="1">
    <mergeCell ref="L4:L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Individuelle</vt:lpstr>
      <vt:lpstr>Groupe</vt:lpstr>
      <vt:lpstr>Exemple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MONATTE</dc:creator>
  <cp:lastModifiedBy>Olivier</cp:lastModifiedBy>
  <dcterms:created xsi:type="dcterms:W3CDTF">2015-03-14T09:51:38Z</dcterms:created>
  <dcterms:modified xsi:type="dcterms:W3CDTF">2019-09-10T13:07:40Z</dcterms:modified>
</cp:coreProperties>
</file>