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8800" windowHeight="12300" activeTab="7"/>
  </bookViews>
  <sheets>
    <sheet name="fluence CE2 A" sheetId="1" r:id="rId1"/>
    <sheet name="fluence CE2 B" sheetId="2" r:id="rId2"/>
    <sheet name="fluence CE2 C" sheetId="3" r:id="rId3"/>
    <sheet name="fluence CM1 A" sheetId="4" r:id="rId4"/>
    <sheet name="fluence CM1 B" sheetId="5" r:id="rId5"/>
    <sheet name="fluence  CM1 (CM1 CM2)" sheetId="6" r:id="rId6"/>
    <sheet name="fluence CM2 A " sheetId="7" r:id="rId7"/>
    <sheet name="fluence CM2 (CM1 CM2)" sheetId="8" r:id="rId8"/>
  </sheets>
  <calcPr calcId="162913"/>
</workbook>
</file>

<file path=xl/calcChain.xml><?xml version="1.0" encoding="utf-8"?>
<calcChain xmlns="http://schemas.openxmlformats.org/spreadsheetml/2006/main">
  <c r="D69" i="8" l="1"/>
  <c r="D68" i="8"/>
  <c r="D66" i="8"/>
  <c r="D65" i="8"/>
  <c r="D64" i="8"/>
  <c r="D63" i="8"/>
  <c r="D62" i="8"/>
  <c r="D67" i="8" s="1"/>
  <c r="D70" i="8" s="1"/>
  <c r="D57" i="8"/>
  <c r="D56" i="8"/>
  <c r="D54" i="8"/>
  <c r="D53" i="8"/>
  <c r="D52" i="8"/>
  <c r="D51" i="8"/>
  <c r="D50" i="8"/>
  <c r="D55" i="8" s="1"/>
  <c r="D58" i="8" s="1"/>
  <c r="D45" i="8"/>
  <c r="D44" i="8"/>
  <c r="D42" i="8"/>
  <c r="D41" i="8"/>
  <c r="D40" i="8"/>
  <c r="D39" i="8"/>
  <c r="D38" i="8"/>
  <c r="D43" i="8" s="1"/>
  <c r="D46" i="8" s="1"/>
  <c r="D69" i="7"/>
  <c r="D68" i="7"/>
  <c r="D66" i="7"/>
  <c r="D65" i="7"/>
  <c r="D64" i="7"/>
  <c r="D63" i="7"/>
  <c r="D62" i="7"/>
  <c r="D67" i="7" s="1"/>
  <c r="D70" i="7" s="1"/>
  <c r="D57" i="7"/>
  <c r="D56" i="7"/>
  <c r="D54" i="7"/>
  <c r="D53" i="7"/>
  <c r="D52" i="7"/>
  <c r="D51" i="7"/>
  <c r="D50" i="7"/>
  <c r="D55" i="7" s="1"/>
  <c r="D58" i="7" s="1"/>
  <c r="D45" i="7"/>
  <c r="D44" i="7"/>
  <c r="D42" i="7"/>
  <c r="D41" i="7"/>
  <c r="D40" i="7"/>
  <c r="D39" i="7"/>
  <c r="D43" i="7" s="1"/>
  <c r="D46" i="7" s="1"/>
  <c r="D38" i="7"/>
  <c r="D69" i="6"/>
  <c r="D68" i="6"/>
  <c r="D66" i="6"/>
  <c r="D65" i="6"/>
  <c r="D64" i="6"/>
  <c r="D63" i="6"/>
  <c r="D62" i="6"/>
  <c r="D67" i="6" s="1"/>
  <c r="D70" i="6" s="1"/>
  <c r="D57" i="6"/>
  <c r="D56" i="6"/>
  <c r="D54" i="6"/>
  <c r="D53" i="6"/>
  <c r="D52" i="6"/>
  <c r="D51" i="6"/>
  <c r="D50" i="6"/>
  <c r="D55" i="6" s="1"/>
  <c r="D58" i="6" s="1"/>
  <c r="D45" i="6"/>
  <c r="D44" i="6"/>
  <c r="D42" i="6"/>
  <c r="D41" i="6"/>
  <c r="D40" i="6"/>
  <c r="D39" i="6"/>
  <c r="D38" i="6"/>
  <c r="D43" i="6" s="1"/>
  <c r="D46" i="6" s="1"/>
  <c r="D69" i="5"/>
  <c r="D68" i="5"/>
  <c r="D66" i="5"/>
  <c r="D65" i="5"/>
  <c r="D64" i="5"/>
  <c r="D63" i="5"/>
  <c r="D67" i="5" s="1"/>
  <c r="D70" i="5" s="1"/>
  <c r="D62" i="5"/>
  <c r="D57" i="5"/>
  <c r="D56" i="5"/>
  <c r="D54" i="5"/>
  <c r="D53" i="5"/>
  <c r="D52" i="5"/>
  <c r="D51" i="5"/>
  <c r="D50" i="5"/>
  <c r="D55" i="5" s="1"/>
  <c r="D58" i="5" s="1"/>
  <c r="D45" i="5"/>
  <c r="D44" i="5"/>
  <c r="D42" i="5"/>
  <c r="D41" i="5"/>
  <c r="D40" i="5"/>
  <c r="D39" i="5"/>
  <c r="D38" i="5"/>
  <c r="D43" i="5" s="1"/>
  <c r="D46" i="5" s="1"/>
  <c r="D69" i="4"/>
  <c r="D68" i="4"/>
  <c r="D66" i="4"/>
  <c r="D65" i="4"/>
  <c r="D64" i="4"/>
  <c r="D63" i="4"/>
  <c r="D62" i="4"/>
  <c r="D67" i="4" s="1"/>
  <c r="D70" i="4" s="1"/>
  <c r="D57" i="4"/>
  <c r="D56" i="4"/>
  <c r="D54" i="4"/>
  <c r="D53" i="4"/>
  <c r="D52" i="4"/>
  <c r="D51" i="4"/>
  <c r="D55" i="4" s="1"/>
  <c r="D58" i="4" s="1"/>
  <c r="D50" i="4"/>
  <c r="D45" i="4"/>
  <c r="D44" i="4"/>
  <c r="D42" i="4"/>
  <c r="D41" i="4"/>
  <c r="D40" i="4"/>
  <c r="D39" i="4"/>
  <c r="D38" i="4"/>
  <c r="D43" i="4" s="1"/>
  <c r="D46" i="4" s="1"/>
  <c r="D69" i="3"/>
  <c r="D68" i="3"/>
  <c r="D66" i="3"/>
  <c r="D65" i="3"/>
  <c r="D64" i="3"/>
  <c r="D63" i="3"/>
  <c r="D62" i="3"/>
  <c r="D67" i="3" s="1"/>
  <c r="D70" i="3" s="1"/>
  <c r="D57" i="3"/>
  <c r="D56" i="3"/>
  <c r="D54" i="3"/>
  <c r="D53" i="3"/>
  <c r="D52" i="3"/>
  <c r="D51" i="3"/>
  <c r="D50" i="3"/>
  <c r="D55" i="3" s="1"/>
  <c r="D58" i="3" s="1"/>
  <c r="D45" i="3"/>
  <c r="D44" i="3"/>
  <c r="D42" i="3"/>
  <c r="D41" i="3"/>
  <c r="D40" i="3"/>
  <c r="D39" i="3"/>
  <c r="D43" i="3" s="1"/>
  <c r="D46" i="3" s="1"/>
  <c r="D38" i="3"/>
  <c r="D69" i="2"/>
  <c r="D68" i="2"/>
  <c r="D66" i="2"/>
  <c r="D65" i="2"/>
  <c r="D64" i="2"/>
  <c r="D63" i="2"/>
  <c r="D62" i="2"/>
  <c r="D67" i="2" s="1"/>
  <c r="D70" i="2" s="1"/>
  <c r="D57" i="2"/>
  <c r="D56" i="2"/>
  <c r="D54" i="2"/>
  <c r="D53" i="2"/>
  <c r="D52" i="2"/>
  <c r="D51" i="2"/>
  <c r="D50" i="2"/>
  <c r="D55" i="2" s="1"/>
  <c r="D58" i="2" s="1"/>
  <c r="D45" i="2"/>
  <c r="D44" i="2"/>
  <c r="D42" i="2"/>
  <c r="D41" i="2"/>
  <c r="D40" i="2"/>
  <c r="D39" i="2"/>
  <c r="D38" i="2"/>
  <c r="D43" i="2" s="1"/>
  <c r="D46" i="2" s="1"/>
  <c r="D69" i="1"/>
  <c r="D68" i="1"/>
  <c r="D66" i="1"/>
  <c r="D65" i="1"/>
  <c r="D64" i="1"/>
  <c r="D63" i="1"/>
  <c r="D62" i="1"/>
  <c r="D67" i="1" s="1"/>
  <c r="D70" i="1" s="1"/>
  <c r="D57" i="1"/>
  <c r="D56" i="1"/>
  <c r="D54" i="1"/>
  <c r="D53" i="1"/>
  <c r="D52" i="1"/>
  <c r="D51" i="1"/>
  <c r="D50" i="1"/>
  <c r="D55" i="1" s="1"/>
  <c r="D58" i="1" s="1"/>
  <c r="D45" i="1"/>
  <c r="D44" i="1"/>
  <c r="D42" i="1"/>
  <c r="D41" i="1"/>
  <c r="D40" i="1"/>
  <c r="D39" i="1"/>
  <c r="D38" i="1"/>
  <c r="D43" i="1" s="1"/>
  <c r="D46" i="1" s="1"/>
</calcChain>
</file>

<file path=xl/sharedStrings.xml><?xml version="1.0" encoding="utf-8"?>
<sst xmlns="http://schemas.openxmlformats.org/spreadsheetml/2006/main" count="701" uniqueCount="367">
  <si>
    <t>Nom de l'enseignant-e</t>
  </si>
  <si>
    <t>Mr BUSSEUIL Frederic</t>
  </si>
  <si>
    <t>Classe</t>
  </si>
  <si>
    <t>CE2A</t>
  </si>
  <si>
    <t xml:space="preserve">Nom </t>
  </si>
  <si>
    <t>Prénom</t>
  </si>
  <si>
    <t>MCLM octobre 2020</t>
  </si>
  <si>
    <t>MCLM janvier 2021</t>
  </si>
  <si>
    <t>MCLM mai 2021</t>
  </si>
  <si>
    <t>Observations</t>
  </si>
  <si>
    <t>AMIM</t>
  </si>
  <si>
    <t>Eden</t>
  </si>
  <si>
    <t>BARBOSA DA SILVA</t>
  </si>
  <si>
    <t>Jean Pablo</t>
  </si>
  <si>
    <t>BRETON</t>
  </si>
  <si>
    <t>Ismaël</t>
  </si>
  <si>
    <t>CEDIA</t>
  </si>
  <si>
    <t>HAYDEN-AYLIS</t>
  </si>
  <si>
    <t>CLERY</t>
  </si>
  <si>
    <t>Djahlia</t>
  </si>
  <si>
    <t>Absente</t>
  </si>
  <si>
    <t>CORREA DE CASTRO</t>
  </si>
  <si>
    <t>Ana Cecilia</t>
  </si>
  <si>
    <t>DA SILVA VIEIRA</t>
  </si>
  <si>
    <t>MICHELLE</t>
  </si>
  <si>
    <t>DIMAN</t>
  </si>
  <si>
    <t>LEE-YANN</t>
  </si>
  <si>
    <t>DOS SANTOS</t>
  </si>
  <si>
    <t>Lyviane</t>
  </si>
  <si>
    <t>DOUDOU--BEAUFORT</t>
  </si>
  <si>
    <t>Missao</t>
  </si>
  <si>
    <t>Rosa</t>
  </si>
  <si>
    <t>DUFOUR</t>
  </si>
  <si>
    <t>Noah</t>
  </si>
  <si>
    <t>FELIX</t>
  </si>
  <si>
    <t>Ilan</t>
  </si>
  <si>
    <t>FILS-AIME</t>
  </si>
  <si>
    <t>Aldino</t>
  </si>
  <si>
    <t>GAZEL</t>
  </si>
  <si>
    <t>Lowendy</t>
  </si>
  <si>
    <t>LABRUNE</t>
  </si>
  <si>
    <t>MATTHIEU</t>
  </si>
  <si>
    <t>LEROUX</t>
  </si>
  <si>
    <t>MARIA</t>
  </si>
  <si>
    <t>MICHEL</t>
  </si>
  <si>
    <t>Nathanael</t>
  </si>
  <si>
    <t>PECHER </t>
  </si>
  <si>
    <t>Ridge Junior</t>
  </si>
  <si>
    <t>PETIPERMON</t>
  </si>
  <si>
    <t>TIANA</t>
  </si>
  <si>
    <t>RASOULY EKLEEL</t>
  </si>
  <si>
    <t>AHMAD</t>
  </si>
  <si>
    <t>SAINT-GERMAIN</t>
  </si>
  <si>
    <t>Lorys-Enzo</t>
  </si>
  <si>
    <t>SOUDINE</t>
  </si>
  <si>
    <t>LARYSSA</t>
  </si>
  <si>
    <t>SOUSA BRAGA HOOSEINBUX</t>
  </si>
  <si>
    <t>ETHAN</t>
  </si>
  <si>
    <t xml:space="preserve">Absent </t>
  </si>
  <si>
    <t>Ecole                                                                                     Evaluation de fluence octobre 2020</t>
  </si>
  <si>
    <t>CE2</t>
  </si>
  <si>
    <t>MCLM &lt; 40</t>
  </si>
  <si>
    <t>40 ≤ MCLM ≤ 69</t>
  </si>
  <si>
    <t>70 ≤ MCLM ≤ 80</t>
  </si>
  <si>
    <t>81 ≤ MCLM ≤ 101</t>
  </si>
  <si>
    <t>MCLM &gt; 101</t>
  </si>
  <si>
    <t>TOTAL élèves évalués</t>
  </si>
  <si>
    <t>Non évaluables</t>
  </si>
  <si>
    <t>Absents</t>
  </si>
  <si>
    <t>TOTAL classe</t>
  </si>
  <si>
    <t>Ecole                                                                                     Evaluation de fluence janvier 2021</t>
  </si>
  <si>
    <t>Ecole                                                                                     Evaluation de fluence mai 2021</t>
  </si>
  <si>
    <t>Mr FAHOUDER Guillaume</t>
  </si>
  <si>
    <t>CE2B</t>
  </si>
  <si>
    <t>ABDELKADER</t>
  </si>
  <si>
    <t>Keidyrann</t>
  </si>
  <si>
    <t>ANATOLE</t>
  </si>
  <si>
    <t>Keyvan</t>
  </si>
  <si>
    <t>ARCANGIOLI</t>
  </si>
  <si>
    <t>LY NHA</t>
  </si>
  <si>
    <t>CASSIER</t>
  </si>
  <si>
    <t>LOUIS</t>
  </si>
  <si>
    <t>CLAUDON WOZNIAK</t>
  </si>
  <si>
    <t>DA SORTE FERNANDES</t>
  </si>
  <si>
    <t>Ethan-Wynglaê</t>
  </si>
  <si>
    <t>DANVERT</t>
  </si>
  <si>
    <t>Mano</t>
  </si>
  <si>
    <t>DECRETTE</t>
  </si>
  <si>
    <t>Corentin</t>
  </si>
  <si>
    <t>ESTILLIEN</t>
  </si>
  <si>
    <t>Yaêlle</t>
  </si>
  <si>
    <t>FARIAS DE OLIVEIRA</t>
  </si>
  <si>
    <t>Liana</t>
  </si>
  <si>
    <t>FREITAS BARBOSA</t>
  </si>
  <si>
    <t>RICHARD</t>
  </si>
  <si>
    <t>GANTEAUME</t>
  </si>
  <si>
    <t>Térence</t>
  </si>
  <si>
    <t>GIRARD-BAUDRY</t>
  </si>
  <si>
    <t>Luna</t>
  </si>
  <si>
    <t>LEONCO</t>
  </si>
  <si>
    <t>Siao-Mei</t>
  </si>
  <si>
    <t>Tessa Mariska</t>
  </si>
  <si>
    <t>MITH-MATOUTE</t>
  </si>
  <si>
    <t>Kathliya</t>
  </si>
  <si>
    <t>KILYANN</t>
  </si>
  <si>
    <t>POLONY-MARIE-CLAIRE</t>
  </si>
  <si>
    <t>Maelheen</t>
  </si>
  <si>
    <t>PREVOT</t>
  </si>
  <si>
    <t>Alrik</t>
  </si>
  <si>
    <t>SALES PIRES</t>
  </si>
  <si>
    <t>Elykerson</t>
  </si>
  <si>
    <t>SERVIUS</t>
  </si>
  <si>
    <t>KYNTIA</t>
  </si>
  <si>
    <t>SEWGOBIND</t>
  </si>
  <si>
    <t>Sayllan</t>
  </si>
  <si>
    <t>STINVIL</t>
  </si>
  <si>
    <t>NOE</t>
  </si>
  <si>
    <t>Absent</t>
  </si>
  <si>
    <t>ZEPHIRIN</t>
  </si>
  <si>
    <t>Ilana</t>
  </si>
  <si>
    <t>AUBER</t>
  </si>
  <si>
    <t>Mey'lann</t>
  </si>
  <si>
    <t>BALTHAZAR</t>
  </si>
  <si>
    <t>YORRICK</t>
  </si>
  <si>
    <t>BARBOSA DE OLIVEIRA</t>
  </si>
  <si>
    <t>Isis Séléna</t>
  </si>
  <si>
    <t>BOULHAUT</t>
  </si>
  <si>
    <t>Amandine</t>
  </si>
  <si>
    <t>Sean</t>
  </si>
  <si>
    <t>CHARLERY</t>
  </si>
  <si>
    <t>Eline</t>
  </si>
  <si>
    <t>CHOU YAU WAI KIN DE FALCO</t>
  </si>
  <si>
    <t>Ethan</t>
  </si>
  <si>
    <t>DIMANCHE</t>
  </si>
  <si>
    <t>Madyson</t>
  </si>
  <si>
    <t>GAUBERT</t>
  </si>
  <si>
    <t>KAMILIA</t>
  </si>
  <si>
    <t>GOIGOUX</t>
  </si>
  <si>
    <t>MARCELINE</t>
  </si>
  <si>
    <t>HACOUABY</t>
  </si>
  <si>
    <t>Keyvin</t>
  </si>
  <si>
    <t>JALET</t>
  </si>
  <si>
    <t>Mattéo</t>
  </si>
  <si>
    <t>LESUEUR</t>
  </si>
  <si>
    <t>THYLIO</t>
  </si>
  <si>
    <t>MATHURIN</t>
  </si>
  <si>
    <t>BED-DARLENS</t>
  </si>
  <si>
    <t>MERENOR</t>
  </si>
  <si>
    <t>KEYLA</t>
  </si>
  <si>
    <t>OLIVERI</t>
  </si>
  <si>
    <t>Shaîly</t>
  </si>
  <si>
    <t>PAME</t>
  </si>
  <si>
    <t>Jerwann</t>
  </si>
  <si>
    <t>QUARESMA PAULA CORREA</t>
  </si>
  <si>
    <t>Kamiely</t>
  </si>
  <si>
    <t>REGUILLET</t>
  </si>
  <si>
    <t>JULIANN</t>
  </si>
  <si>
    <t>SAUTHIER</t>
  </si>
  <si>
    <t>EVE</t>
  </si>
  <si>
    <t>SIRHENRY</t>
  </si>
  <si>
    <t>VALERIAN</t>
  </si>
  <si>
    <t>TEIXEIRA DE SOUZA</t>
  </si>
  <si>
    <t>ISABELA</t>
  </si>
  <si>
    <t>VIALLON</t>
  </si>
  <si>
    <t>LAURA</t>
  </si>
  <si>
    <t>VIRAYIE-ALCIDE</t>
  </si>
  <si>
    <t>Enzo</t>
  </si>
  <si>
    <t>Mme Xavero Yasmina</t>
  </si>
  <si>
    <t>CM1A</t>
  </si>
  <si>
    <t>BARRIOS MRSIC</t>
  </si>
  <si>
    <t>HANA VICTORIA</t>
  </si>
  <si>
    <t>BLANCHARD</t>
  </si>
  <si>
    <t>DOMITILLE</t>
  </si>
  <si>
    <t>BUZARE</t>
  </si>
  <si>
    <t>Alexis</t>
  </si>
  <si>
    <t>CLOTHILDE</t>
  </si>
  <si>
    <t>Lyanaiss</t>
  </si>
  <si>
    <t>DE SOUZA</t>
  </si>
  <si>
    <t>Adam</t>
  </si>
  <si>
    <t>DORCELUS--MOMPEROUSSE</t>
  </si>
  <si>
    <t>Lucia</t>
  </si>
  <si>
    <t>MAXIMILIANO</t>
  </si>
  <si>
    <t>Rhaoul</t>
  </si>
  <si>
    <t>FERREIRA RODRIGUES</t>
  </si>
  <si>
    <t>Kelyana</t>
  </si>
  <si>
    <t>FREITAS DE SOUZA</t>
  </si>
  <si>
    <t>GIULIA</t>
  </si>
  <si>
    <t>GAADI</t>
  </si>
  <si>
    <t>LAYANA</t>
  </si>
  <si>
    <t>JEAN</t>
  </si>
  <si>
    <t>Nanouche</t>
  </si>
  <si>
    <t>JOSEPH</t>
  </si>
  <si>
    <t>Ronny</t>
  </si>
  <si>
    <t>LOVAL</t>
  </si>
  <si>
    <t>PAULINE</t>
  </si>
  <si>
    <t>LY</t>
  </si>
  <si>
    <t>KON</t>
  </si>
  <si>
    <t>MANE SOLVI</t>
  </si>
  <si>
    <t>DWAYNE</t>
  </si>
  <si>
    <t>MOSCOU</t>
  </si>
  <si>
    <t>LYAM</t>
  </si>
  <si>
    <t>PAN-HUNG-KUET--AUGER</t>
  </si>
  <si>
    <t>Andy</t>
  </si>
  <si>
    <t>PAULA CORREA</t>
  </si>
  <si>
    <t>Christopher</t>
  </si>
  <si>
    <t>PAYET</t>
  </si>
  <si>
    <t>MATHYS</t>
  </si>
  <si>
    <t>PRANDI</t>
  </si>
  <si>
    <t>GABRIEL</t>
  </si>
  <si>
    <t>SOPHIE</t>
  </si>
  <si>
    <t>Rayane</t>
  </si>
  <si>
    <t>STANIS-RACON</t>
  </si>
  <si>
    <t>MAELLE</t>
  </si>
  <si>
    <t>SURIN</t>
  </si>
  <si>
    <t>WILOVESKY</t>
  </si>
  <si>
    <t>CM1</t>
  </si>
  <si>
    <t>Mme LUBIN Lorène</t>
  </si>
  <si>
    <t>CM1B</t>
  </si>
  <si>
    <t>BAIETTI-LABBE</t>
  </si>
  <si>
    <t>Elahé</t>
  </si>
  <si>
    <t>BARTHELEMI</t>
  </si>
  <si>
    <t>MELWEN</t>
  </si>
  <si>
    <t>BRIAIS</t>
  </si>
  <si>
    <t>Kyarha-Jeanne</t>
  </si>
  <si>
    <t>DEROCHE-LENEUVE</t>
  </si>
  <si>
    <t>YVON</t>
  </si>
  <si>
    <t>DUNY</t>
  </si>
  <si>
    <t>MANON</t>
  </si>
  <si>
    <t>EDOUARD</t>
  </si>
  <si>
    <t>Dean-Curtis</t>
  </si>
  <si>
    <t>EDWIGE</t>
  </si>
  <si>
    <t>Wayans</t>
  </si>
  <si>
    <t>FRANCOIS</t>
  </si>
  <si>
    <t>Jérémie</t>
  </si>
  <si>
    <t>GENEVIEVE</t>
  </si>
  <si>
    <t>OWEN</t>
  </si>
  <si>
    <t>HELAS</t>
  </si>
  <si>
    <t>Smaily-Karlina</t>
  </si>
  <si>
    <t>ISEL</t>
  </si>
  <si>
    <t>Mégane</t>
  </si>
  <si>
    <t>JOHNNY</t>
  </si>
  <si>
    <t>JORDAN</t>
  </si>
  <si>
    <t>KARTADINAMA</t>
  </si>
  <si>
    <t>ANAIS</t>
  </si>
  <si>
    <t>LABORDE</t>
  </si>
  <si>
    <t>FABY</t>
  </si>
  <si>
    <t>LEDUC</t>
  </si>
  <si>
    <t>AXEL</t>
  </si>
  <si>
    <t>METHON-CARON</t>
  </si>
  <si>
    <t>ESTHER</t>
  </si>
  <si>
    <t>NKUNKU LUSALA</t>
  </si>
  <si>
    <t>THIERNO-OUMAR</t>
  </si>
  <si>
    <t>NOZA</t>
  </si>
  <si>
    <t>Norick</t>
  </si>
  <si>
    <t>POLCHE</t>
  </si>
  <si>
    <t>SENDER</t>
  </si>
  <si>
    <t>POLONY--MARIE-CLAIRE</t>
  </si>
  <si>
    <t>MEIDY-MARTIAL</t>
  </si>
  <si>
    <t>QUARESMA DE SOUZA</t>
  </si>
  <si>
    <t>JADE</t>
  </si>
  <si>
    <t>SILVA DE OLIVEIRA</t>
  </si>
  <si>
    <t>JULIANA</t>
  </si>
  <si>
    <t>VERNET</t>
  </si>
  <si>
    <t>LEO</t>
  </si>
  <si>
    <t>YA MO</t>
  </si>
  <si>
    <t>Tiffany</t>
  </si>
  <si>
    <t>YSME</t>
  </si>
  <si>
    <t>MARC ARCHELEY</t>
  </si>
  <si>
    <t>Mr CHARLES Denis</t>
  </si>
  <si>
    <t>CM1/CM2</t>
  </si>
  <si>
    <t>ANTHONY</t>
  </si>
  <si>
    <t>LATCHMYNA</t>
  </si>
  <si>
    <t>BAFAU</t>
  </si>
  <si>
    <t>Layanna</t>
  </si>
  <si>
    <t>BOUTEILLE GAILLET</t>
  </si>
  <si>
    <t>PAUL</t>
  </si>
  <si>
    <t>CLET</t>
  </si>
  <si>
    <t>Cayhan</t>
  </si>
  <si>
    <t>DECHAMP</t>
  </si>
  <si>
    <t>Nathys</t>
  </si>
  <si>
    <t>FELIX--MAITREL</t>
  </si>
  <si>
    <t>Taina</t>
  </si>
  <si>
    <t>FLORENTINE</t>
  </si>
  <si>
    <t>Leehane</t>
  </si>
  <si>
    <t>Amélia</t>
  </si>
  <si>
    <t>LEDY</t>
  </si>
  <si>
    <t>Sacha</t>
  </si>
  <si>
    <t>PANELLE--GEORGE</t>
  </si>
  <si>
    <t>TYREEZ</t>
  </si>
  <si>
    <t>PEREIRA DA SILVA</t>
  </si>
  <si>
    <t>ENZO</t>
  </si>
  <si>
    <t>Mme BEAUFORT Sandy</t>
  </si>
  <si>
    <t>CM2</t>
  </si>
  <si>
    <t>ALEXANDRE</t>
  </si>
  <si>
    <t>SANOE</t>
  </si>
  <si>
    <t>AMOURETTE</t>
  </si>
  <si>
    <t>Mayssane</t>
  </si>
  <si>
    <t>BORNIL</t>
  </si>
  <si>
    <t>Shyrel</t>
  </si>
  <si>
    <t>BRAGA CARDOZO</t>
  </si>
  <si>
    <t>JERIANI</t>
  </si>
  <si>
    <t>BUSSEUIL</t>
  </si>
  <si>
    <t>Elise</t>
  </si>
  <si>
    <t>CHARLES-NICOLAS</t>
  </si>
  <si>
    <t>Lyana</t>
  </si>
  <si>
    <t>CHARLOTTE--CASTOR</t>
  </si>
  <si>
    <t>Dévy</t>
  </si>
  <si>
    <t>CHERY</t>
  </si>
  <si>
    <t>Solan</t>
  </si>
  <si>
    <t>CONTOUT</t>
  </si>
  <si>
    <t>Laiane</t>
  </si>
  <si>
    <t>COULANGES</t>
  </si>
  <si>
    <t>Vylee</t>
  </si>
  <si>
    <t>Khloey</t>
  </si>
  <si>
    <t>Graziela</t>
  </si>
  <si>
    <t>FERREIRA MARTINS</t>
  </si>
  <si>
    <t>Nicole</t>
  </si>
  <si>
    <t>GUALBERTO BRANDELERO</t>
  </si>
  <si>
    <t>Emily Victoria</t>
  </si>
  <si>
    <t>HO BING HUANG ROSA</t>
  </si>
  <si>
    <t>Yanis</t>
  </si>
  <si>
    <t>Lylia</t>
  </si>
  <si>
    <t>LEAO DE LIMA</t>
  </si>
  <si>
    <t>Julyana</t>
  </si>
  <si>
    <t>MARQUES TAVARES</t>
  </si>
  <si>
    <t>Lucas</t>
  </si>
  <si>
    <t>MOREAU</t>
  </si>
  <si>
    <t>Lylyana</t>
  </si>
  <si>
    <t>PALMOT</t>
  </si>
  <si>
    <t>Kaylian</t>
  </si>
  <si>
    <t>PINHEIRO</t>
  </si>
  <si>
    <t>VICTOR</t>
  </si>
  <si>
    <t>RENAULT</t>
  </si>
  <si>
    <t>JOLICIALINE</t>
  </si>
  <si>
    <t>SAMUEL</t>
  </si>
  <si>
    <t>David</t>
  </si>
  <si>
    <t>VARIN</t>
  </si>
  <si>
    <t>MCLM &lt; 72</t>
  </si>
  <si>
    <t>72 ≤ MCLM ≤ 98</t>
  </si>
  <si>
    <t>99 ≤ MCLM ≤ 116</t>
  </si>
  <si>
    <t>117 ≤ MCLM ≤ 141</t>
  </si>
  <si>
    <t>MCLM &gt; 141</t>
  </si>
  <si>
    <t>Ayana</t>
  </si>
  <si>
    <t>ARNAUD BELAKHDAR</t>
  </si>
  <si>
    <t>Salma</t>
  </si>
  <si>
    <t>Darlene</t>
  </si>
  <si>
    <t>HAMON</t>
  </si>
  <si>
    <t>Noham</t>
  </si>
  <si>
    <t>HO-SHUI-LING</t>
  </si>
  <si>
    <t>Jade-Nilantey</t>
  </si>
  <si>
    <t>JEAN GILLES</t>
  </si>
  <si>
    <t>RITHCHINA</t>
  </si>
  <si>
    <t>JOCQUEL</t>
  </si>
  <si>
    <t>Leni</t>
  </si>
  <si>
    <t>Alyssone</t>
  </si>
  <si>
    <t>BONLEY</t>
  </si>
  <si>
    <t>MANOTTE</t>
  </si>
  <si>
    <t>Shanyce</t>
  </si>
  <si>
    <t>REYNAYLA</t>
  </si>
  <si>
    <t>ROCHA DA SILVA</t>
  </si>
  <si>
    <t>Pedro-Paulo</t>
  </si>
  <si>
    <t>SERALINE</t>
  </si>
  <si>
    <t>Soriana</t>
  </si>
  <si>
    <t>SERANOT</t>
  </si>
  <si>
    <t>Kryslein</t>
  </si>
  <si>
    <t>WATSON</t>
  </si>
  <si>
    <t>Aylan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</si>
</sst>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indexed="64"/>
      <name val="Calibri"/>
    </font>
    <font>
      <sz val="11"/>
      <color indexed="64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130"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AE2-423E-A402-588B2AC2478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E2-423E-A402-588B2AC2478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AE2-423E-A402-588B2AC2478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AE2-423E-A402-588B2AC2478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AE2-423E-A402-588B2AC2478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A'!$D$38:$D$42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E2-423E-A402-588B2AC2478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BB3-4094-9B09-224F11387D6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BB3-4094-9B09-224F11387D6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BB3-4094-9B09-224F11387D6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BB3-4094-9B09-224F11387D6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BB3-4094-9B09-224F11387D6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A'!$D$38:$D$42</c:f>
              <c:numCache>
                <c:formatCode>General</c:formatCode>
                <c:ptCount val="5"/>
                <c:pt idx="0">
                  <c:v>1</c:v>
                </c:pt>
                <c:pt idx="1">
                  <c:v>8</c:v>
                </c:pt>
                <c:pt idx="2">
                  <c:v>1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B3-4094-9B09-224F11387D6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71-4600-82D0-0A9BDC20159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71-4600-82D0-0A9BDC20159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71-4600-82D0-0A9BDC20159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71-4600-82D0-0A9BDC20159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71-4600-82D0-0A9BDC20159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71-4600-82D0-0A9BDC2015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5B-48CE-A520-E56FEBDEFAE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5B-48CE-A520-E56FEBDEFAE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5B-48CE-A520-E56FEBDEFAE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5B-48CE-A520-E56FEBDEFAE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5B-48CE-A520-E56FEBDEFAE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5B-48CE-A520-E56FEBDEFAE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27-4649-9F8E-BF60F78C45B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727-4649-9F8E-BF60F78C45B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727-4649-9F8E-BF60F78C45B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727-4649-9F8E-BF60F78C45B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727-4649-9F8E-BF60F78C45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B'!$D$38:$D$42</c:f>
              <c:numCache>
                <c:formatCode>General</c:formatCode>
                <c:ptCount val="5"/>
                <c:pt idx="0">
                  <c:v>0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27-4649-9F8E-BF60F78C45B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F5-4BC3-A2E7-A07A08BCF0B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F5-4BC3-A2E7-A07A08BCF0B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F5-4BC3-A2E7-A07A08BCF0B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F5-4BC3-A2E7-A07A08BCF0B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F5-4BC3-A2E7-A07A08BCF0B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F5-4BC3-A2E7-A07A08BCF0B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67-4A7E-A67B-8787E36F2B4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67-4A7E-A67B-8787E36F2B4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67-4A7E-A67B-8787E36F2B4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067-4A7E-A67B-8787E36F2B4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067-4A7E-A67B-8787E36F2B4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67-4A7E-A67B-8787E36F2B4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D3-41BA-A49A-69B4292B03E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D3-41BA-A49A-69B4292B03E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AD3-41BA-A49A-69B4292B03E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AD3-41BA-A49A-69B4292B03E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AD3-41BA-A49A-69B4292B03E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 CM1 (CM1 CM2)'!$C$38:$C$42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 CM1 (CM1 CM2)'!$D$38:$D$42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D3-41BA-A49A-69B4292B03E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535-4A26-B459-CC05191D5D5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535-4A26-B459-CC05191D5D5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535-4A26-B459-CC05191D5D5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535-4A26-B459-CC05191D5D5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535-4A26-B459-CC05191D5D5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 CM1 (CM1 CM2)'!$C$50:$C$54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 CM1 (CM1 CM2)'!$D$50:$D$54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35-4A26-B459-CC05191D5D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CEC-481B-9D1E-1B9BAB71CFC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CEC-481B-9D1E-1B9BAB71CFC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CEC-481B-9D1E-1B9BAB71CFC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CEC-481B-9D1E-1B9BAB71CFC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CEC-481B-9D1E-1B9BAB71CFC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 CM1 (CM1 CM2)'!$C$62:$C$66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 CM1 (CM1 CM2)'!$D$62:$D$66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EC-481B-9D1E-1B9BAB71CF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63-4342-A187-18F24B14807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63-4342-A187-18F24B14807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63-4342-A187-18F24B14807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D63-4342-A187-18F24B14807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D63-4342-A187-18F24B14807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'!$D$38:$D$42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63-4342-A187-18F24B14807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BD-4F46-B6C3-B6D159FCFB3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BD-4F46-B6C3-B6D159FCFB3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BD-4F46-B6C3-B6D159FCFB3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BD-4F46-B6C3-B6D159FCFB3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BD-4F46-B6C3-B6D159FCFB3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BD-4F46-B6C3-B6D159FCFB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C8C-43D6-B62F-39E95C422D3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C8C-43D6-B62F-39E95C422D3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C8C-43D6-B62F-39E95C422D3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C8C-43D6-B62F-39E95C422D3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C8C-43D6-B62F-39E95C422D3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C-43D6-B62F-39E95C422D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9C-43E8-8D9D-E2C23C4B2BC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9C-43E8-8D9D-E2C23C4B2BC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9C-43E8-8D9D-E2C23C4B2BC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C9C-43E8-8D9D-E2C23C4B2BC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C9C-43E8-8D9D-E2C23C4B2BC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9C-43E8-8D9D-E2C23C4B2BC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2C-4504-BD9B-C8D4D220DA9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2C-4504-BD9B-C8D4D220DA9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2C-4504-BD9B-C8D4D220DA9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D2C-4504-BD9B-C8D4D220DA9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D2C-4504-BD9B-C8D4D220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CM2 (CM1 CM2)'!$C$38:$C$42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(CM1 CM2)'!$D$38:$D$42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2C-4504-BD9B-C8D4D220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12-4E4E-9231-71FE3CC2B02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12-4E4E-9231-71FE3CC2B02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12-4E4E-9231-71FE3CC2B02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E12-4E4E-9231-71FE3CC2B02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E12-4E4E-9231-71FE3CC2B02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CM2 (CM1 CM2)'!$C$50:$C$54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(CM1 CM2)'!$D$50:$D$54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2-4E4E-9231-71FE3CC2B02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392-4DD9-88C0-3E3B56B98E5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92-4DD9-88C0-3E3B56B98E5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392-4DD9-88C0-3E3B56B98E5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92-4DD9-88C0-3E3B56B98E5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392-4DD9-88C0-3E3B56B98E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(CM1 CM2)'!$C$62:$C$66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(CM1 CM2)'!$D$62:$D$66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92-4DD9-88C0-3E3B56B98E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F6-4C36-9B5B-ACD1E0766BA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F6-4C36-9B5B-ACD1E0766BA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F6-4C36-9B5B-ACD1E0766BA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F6-4C36-9B5B-ACD1E0766BA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F6-4C36-9B5B-ACD1E0766BA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F6-4C36-9B5B-ACD1E0766BA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68-4602-B39D-E83171FDC33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68-4602-B39D-E83171FDC33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68-4602-B39D-E83171FDC33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368-4602-B39D-E83171FDC33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368-4602-B39D-E83171FDC33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B'!$D$38:$D$42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68-4602-B39D-E83171FDC33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2AD-4B6D-A9A8-B63C36DB622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2AD-4B6D-A9A8-B63C36DB622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2AD-4B6D-A9A8-B63C36DB622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2AD-4B6D-A9A8-B63C36DB622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2AD-4B6D-A9A8-B63C36DB622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AD-4B6D-A9A8-B63C36DB622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3A-4C4B-B2A8-CBF3AE1AD25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3A-4C4B-B2A8-CBF3AE1AD25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3A-4C4B-B2A8-CBF3AE1AD25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3A-4C4B-B2A8-CBF3AE1AD25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3A-4C4B-B2A8-CBF3AE1AD25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3A-4C4B-B2A8-CBF3AE1AD2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4C-41B1-A063-295FAB1BA72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4C-41B1-A063-295FAB1BA72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4C-41B1-A063-295FAB1BA72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24C-41B1-A063-295FAB1BA72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24C-41B1-A063-295FAB1BA72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C'!$C$38:$C$42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C'!$D$38:$D$42</c:f>
              <c:numCache>
                <c:formatCode>General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0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4C-41B1-A063-295FAB1BA72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75-4564-9BD1-0778D6FAAFA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75-4564-9BD1-0778D6FAAFA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75-4564-9BD1-0778D6FAAFA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575-4564-9BD1-0778D6FAAFA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575-4564-9BD1-0778D6FAAFA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C'!$C$50:$C$54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5-4564-9BD1-0778D6FAAFA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8C-4E57-AB4F-9A694CFAB8B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8C-4E57-AB4F-9A694CFAB8B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8C-4E57-AB4F-9A694CFAB8B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98C-4E57-AB4F-9A694CFAB8B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98C-4E57-AB4F-9A694CFAB8B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C'!$C$62:$C$66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8C-4E57-AB4F-9A694CFAB8B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65" sqref="J6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</v>
      </c>
      <c r="F2" s="3" t="s">
        <v>2</v>
      </c>
      <c r="G2" s="3" t="s">
        <v>3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10</v>
      </c>
      <c r="D5" s="7" t="s">
        <v>11</v>
      </c>
      <c r="E5" s="8">
        <v>110</v>
      </c>
      <c r="F5" s="8"/>
      <c r="G5" s="8"/>
      <c r="H5" s="8"/>
    </row>
    <row r="6" spans="2:8" x14ac:dyDescent="0.25">
      <c r="B6" s="4">
        <v>2</v>
      </c>
      <c r="C6" s="7" t="s">
        <v>12</v>
      </c>
      <c r="D6" s="7" t="s">
        <v>13</v>
      </c>
      <c r="E6" s="8">
        <v>43</v>
      </c>
      <c r="F6" s="8"/>
      <c r="G6" s="8"/>
      <c r="H6" s="8"/>
    </row>
    <row r="7" spans="2:8" x14ac:dyDescent="0.25">
      <c r="B7" s="4">
        <v>3</v>
      </c>
      <c r="C7" s="7" t="s">
        <v>14</v>
      </c>
      <c r="D7" s="7" t="s">
        <v>15</v>
      </c>
      <c r="E7" s="8">
        <v>143</v>
      </c>
      <c r="F7" s="8"/>
      <c r="G7" s="8"/>
      <c r="H7" s="8"/>
    </row>
    <row r="8" spans="2:8" x14ac:dyDescent="0.25">
      <c r="B8" s="4">
        <v>4</v>
      </c>
      <c r="C8" s="7" t="s">
        <v>16</v>
      </c>
      <c r="D8" s="7" t="s">
        <v>17</v>
      </c>
      <c r="E8" s="8">
        <v>106</v>
      </c>
      <c r="F8" s="8"/>
      <c r="G8" s="8"/>
      <c r="H8" s="8"/>
    </row>
    <row r="9" spans="2:8" ht="15" customHeight="1" x14ac:dyDescent="0.25">
      <c r="B9" s="4">
        <v>5</v>
      </c>
      <c r="C9" s="7" t="s">
        <v>18</v>
      </c>
      <c r="D9" s="7" t="s">
        <v>19</v>
      </c>
      <c r="E9" s="8" t="s">
        <v>20</v>
      </c>
      <c r="F9" s="8"/>
      <c r="G9" s="8"/>
      <c r="H9" s="8"/>
    </row>
    <row r="10" spans="2:8" x14ac:dyDescent="0.25">
      <c r="B10" s="4">
        <v>6</v>
      </c>
      <c r="C10" s="7" t="s">
        <v>21</v>
      </c>
      <c r="D10" s="7" t="s">
        <v>22</v>
      </c>
      <c r="E10" s="8">
        <v>64</v>
      </c>
      <c r="F10" s="8"/>
      <c r="G10" s="8"/>
      <c r="H10" s="8"/>
    </row>
    <row r="11" spans="2:8" x14ac:dyDescent="0.25">
      <c r="B11" s="4">
        <v>7</v>
      </c>
      <c r="C11" s="7" t="s">
        <v>23</v>
      </c>
      <c r="D11" s="7" t="s">
        <v>24</v>
      </c>
      <c r="E11" s="8">
        <v>30</v>
      </c>
      <c r="F11" s="8"/>
      <c r="G11" s="8"/>
      <c r="H11" s="8"/>
    </row>
    <row r="12" spans="2:8" x14ac:dyDescent="0.25">
      <c r="B12" s="4">
        <v>8</v>
      </c>
      <c r="C12" s="7" t="s">
        <v>25</v>
      </c>
      <c r="D12" s="7" t="s">
        <v>26</v>
      </c>
      <c r="E12" s="8" t="s">
        <v>20</v>
      </c>
      <c r="F12" s="8"/>
      <c r="G12" s="8"/>
      <c r="H12" s="8"/>
    </row>
    <row r="13" spans="2:8" x14ac:dyDescent="0.25">
      <c r="B13" s="4">
        <v>9</v>
      </c>
      <c r="C13" s="7" t="s">
        <v>27</v>
      </c>
      <c r="D13" s="7" t="s">
        <v>28</v>
      </c>
      <c r="E13" s="8">
        <v>5</v>
      </c>
      <c r="F13" s="8"/>
      <c r="G13" s="8"/>
      <c r="H13" s="8"/>
    </row>
    <row r="14" spans="2:8" x14ac:dyDescent="0.25">
      <c r="B14" s="4">
        <v>10</v>
      </c>
      <c r="C14" s="7" t="s">
        <v>29</v>
      </c>
      <c r="D14" s="7" t="s">
        <v>30</v>
      </c>
      <c r="E14" s="8">
        <v>93</v>
      </c>
      <c r="F14" s="8"/>
      <c r="G14" s="8"/>
      <c r="H14" s="8"/>
    </row>
    <row r="15" spans="2:8" x14ac:dyDescent="0.25">
      <c r="B15" s="4">
        <v>11</v>
      </c>
      <c r="C15" s="7" t="s">
        <v>29</v>
      </c>
      <c r="D15" s="7" t="s">
        <v>31</v>
      </c>
      <c r="E15" s="8">
        <v>98</v>
      </c>
      <c r="F15" s="8"/>
      <c r="G15" s="8"/>
      <c r="H15" s="8"/>
    </row>
    <row r="16" spans="2:8" ht="15" customHeight="1" x14ac:dyDescent="0.25">
      <c r="B16" s="4">
        <v>12</v>
      </c>
      <c r="C16" s="7" t="s">
        <v>32</v>
      </c>
      <c r="D16" s="7" t="s">
        <v>33</v>
      </c>
      <c r="E16" s="8">
        <v>74</v>
      </c>
      <c r="F16" s="8"/>
      <c r="G16" s="8"/>
      <c r="H16" s="8"/>
    </row>
    <row r="17" spans="2:8" x14ac:dyDescent="0.25">
      <c r="B17" s="4">
        <v>13</v>
      </c>
      <c r="C17" s="7" t="s">
        <v>34</v>
      </c>
      <c r="D17" s="7" t="s">
        <v>35</v>
      </c>
      <c r="E17" s="8">
        <v>43</v>
      </c>
      <c r="F17" s="8"/>
      <c r="G17" s="8"/>
      <c r="H17" s="8"/>
    </row>
    <row r="18" spans="2:8" x14ac:dyDescent="0.25">
      <c r="B18" s="4">
        <v>14</v>
      </c>
      <c r="C18" s="7" t="s">
        <v>36</v>
      </c>
      <c r="D18" s="7" t="s">
        <v>37</v>
      </c>
      <c r="E18" s="8">
        <v>17</v>
      </c>
      <c r="F18" s="8"/>
      <c r="G18" s="8"/>
      <c r="H18" s="8"/>
    </row>
    <row r="19" spans="2:8" x14ac:dyDescent="0.25">
      <c r="B19" s="4">
        <v>15</v>
      </c>
      <c r="C19" s="7" t="s">
        <v>38</v>
      </c>
      <c r="D19" s="7" t="s">
        <v>39</v>
      </c>
      <c r="E19" s="8">
        <v>117</v>
      </c>
      <c r="F19" s="8"/>
      <c r="G19" s="8"/>
      <c r="H19" s="8"/>
    </row>
    <row r="20" spans="2:8" x14ac:dyDescent="0.25">
      <c r="B20" s="4">
        <v>16</v>
      </c>
      <c r="C20" s="7" t="s">
        <v>40</v>
      </c>
      <c r="D20" s="7" t="s">
        <v>41</v>
      </c>
      <c r="E20" s="8">
        <v>67</v>
      </c>
      <c r="F20" s="8"/>
      <c r="G20" s="8"/>
      <c r="H20" s="8"/>
    </row>
    <row r="21" spans="2:8" x14ac:dyDescent="0.25">
      <c r="B21" s="4">
        <v>17</v>
      </c>
      <c r="C21" s="7" t="s">
        <v>42</v>
      </c>
      <c r="D21" s="7" t="s">
        <v>43</v>
      </c>
      <c r="E21" s="8">
        <v>87</v>
      </c>
      <c r="F21" s="8"/>
      <c r="G21" s="8"/>
      <c r="H21" s="4"/>
    </row>
    <row r="22" spans="2:8" x14ac:dyDescent="0.25">
      <c r="B22" s="4">
        <v>18</v>
      </c>
      <c r="C22" s="7" t="s">
        <v>44</v>
      </c>
      <c r="D22" s="7" t="s">
        <v>45</v>
      </c>
      <c r="E22" s="8">
        <v>59</v>
      </c>
      <c r="F22" s="8"/>
      <c r="G22" s="8"/>
      <c r="H22" s="4"/>
    </row>
    <row r="23" spans="2:8" x14ac:dyDescent="0.25">
      <c r="B23" s="4">
        <v>19</v>
      </c>
      <c r="C23" s="9" t="s">
        <v>46</v>
      </c>
      <c r="D23" s="9" t="s">
        <v>47</v>
      </c>
      <c r="E23" s="8">
        <v>91</v>
      </c>
      <c r="F23" s="8"/>
      <c r="G23" s="8"/>
      <c r="H23" s="4"/>
    </row>
    <row r="24" spans="2:8" x14ac:dyDescent="0.25">
      <c r="B24" s="4">
        <v>20</v>
      </c>
      <c r="C24" s="7" t="s">
        <v>48</v>
      </c>
      <c r="D24" s="7" t="s">
        <v>49</v>
      </c>
      <c r="E24" s="8">
        <v>16</v>
      </c>
      <c r="F24" s="8"/>
      <c r="G24" s="8"/>
      <c r="H24" s="4"/>
    </row>
    <row r="25" spans="2:8" x14ac:dyDescent="0.25">
      <c r="B25" s="4">
        <v>21</v>
      </c>
      <c r="C25" s="7" t="s">
        <v>50</v>
      </c>
      <c r="D25" s="7" t="s">
        <v>51</v>
      </c>
      <c r="E25" s="4">
        <v>109</v>
      </c>
      <c r="F25" s="4"/>
      <c r="G25" s="4"/>
      <c r="H25" s="4"/>
    </row>
    <row r="26" spans="2:8" x14ac:dyDescent="0.25">
      <c r="B26" s="4">
        <v>22</v>
      </c>
      <c r="C26" s="7" t="s">
        <v>52</v>
      </c>
      <c r="D26" s="7" t="s">
        <v>53</v>
      </c>
      <c r="E26" s="4">
        <v>78</v>
      </c>
      <c r="F26" s="4"/>
      <c r="G26" s="4"/>
      <c r="H26" s="4"/>
    </row>
    <row r="27" spans="2:8" x14ac:dyDescent="0.25">
      <c r="B27" s="4">
        <v>23</v>
      </c>
      <c r="C27" s="7" t="s">
        <v>54</v>
      </c>
      <c r="D27" s="7" t="s">
        <v>55</v>
      </c>
      <c r="E27" s="4">
        <v>88</v>
      </c>
      <c r="F27" s="4"/>
      <c r="G27" s="4"/>
      <c r="H27" s="4"/>
    </row>
    <row r="28" spans="2:8" ht="30" x14ac:dyDescent="0.25">
      <c r="B28" s="4">
        <v>24</v>
      </c>
      <c r="C28" s="7" t="s">
        <v>56</v>
      </c>
      <c r="D28" s="7" t="s">
        <v>57</v>
      </c>
      <c r="E28" s="8" t="s">
        <v>58</v>
      </c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59</v>
      </c>
      <c r="D37" s="8" t="s">
        <v>60</v>
      </c>
      <c r="E37" s="13"/>
    </row>
    <row r="38" spans="2:8" x14ac:dyDescent="0.25">
      <c r="C38" s="14" t="s">
        <v>61</v>
      </c>
      <c r="D38" s="4">
        <f>COUNTIF(E5:E34,"&lt;40")</f>
        <v>4</v>
      </c>
      <c r="E38" s="2"/>
    </row>
    <row r="39" spans="2:8" x14ac:dyDescent="0.25">
      <c r="C39" s="15" t="s">
        <v>62</v>
      </c>
      <c r="D39" s="4">
        <f>SUMPRODUCT((E5:E34&gt;=40)*(E5:E34&lt;=69))</f>
        <v>5</v>
      </c>
      <c r="E39" s="2"/>
    </row>
    <row r="40" spans="2:8" x14ac:dyDescent="0.25">
      <c r="C40" s="16" t="s">
        <v>63</v>
      </c>
      <c r="D40" s="4">
        <f>SUMPRODUCT((E5:E34&gt;=70)*(E5:E34&lt;=80))</f>
        <v>2</v>
      </c>
      <c r="E40" s="2"/>
    </row>
    <row r="41" spans="2:8" x14ac:dyDescent="0.25">
      <c r="C41" s="17" t="s">
        <v>64</v>
      </c>
      <c r="D41" s="4">
        <f>SUMPRODUCT((E5:E34&gt;=81)*(E5:E34&lt;=101))</f>
        <v>5</v>
      </c>
      <c r="E41" s="2"/>
    </row>
    <row r="42" spans="2:8" x14ac:dyDescent="0.25">
      <c r="C42" s="18" t="s">
        <v>65</v>
      </c>
      <c r="D42" s="4">
        <f>COUNTIF(E5:E34,"&gt;101")</f>
        <v>5</v>
      </c>
      <c r="E42" s="2"/>
    </row>
    <row r="43" spans="2:8" x14ac:dyDescent="0.25">
      <c r="C43" s="19" t="s">
        <v>66</v>
      </c>
      <c r="D43" s="20">
        <f>SUM(D38:D42)</f>
        <v>21</v>
      </c>
      <c r="E43" s="2"/>
    </row>
    <row r="44" spans="2:8" x14ac:dyDescent="0.25">
      <c r="C44" s="21" t="s">
        <v>67</v>
      </c>
      <c r="D44" s="22">
        <f>COUNTIF(E5:E34,"Non évaluable")</f>
        <v>0</v>
      </c>
      <c r="E44" s="2"/>
    </row>
    <row r="45" spans="2:8" x14ac:dyDescent="0.25">
      <c r="C45" s="23" t="s">
        <v>68</v>
      </c>
      <c r="D45" s="4">
        <f>COUNTIF(E5:E34,"Absent")</f>
        <v>0</v>
      </c>
      <c r="E45" s="2"/>
    </row>
    <row r="46" spans="2:8" x14ac:dyDescent="0.25">
      <c r="C46" s="19" t="s">
        <v>69</v>
      </c>
      <c r="D46" s="20">
        <f>SUM(D43:D45)</f>
        <v>21</v>
      </c>
      <c r="E46" s="2"/>
    </row>
    <row r="49" spans="3:4" ht="45" x14ac:dyDescent="0.25">
      <c r="C49" s="8" t="s">
        <v>70</v>
      </c>
      <c r="D49" s="8" t="s">
        <v>60</v>
      </c>
    </row>
    <row r="50" spans="3:4" x14ac:dyDescent="0.25">
      <c r="C50" s="14" t="s">
        <v>61</v>
      </c>
      <c r="D50" s="4">
        <f>COUNTIF(F5:F34,"&lt;40")</f>
        <v>0</v>
      </c>
    </row>
    <row r="51" spans="3:4" x14ac:dyDescent="0.25">
      <c r="C51" s="15" t="s">
        <v>62</v>
      </c>
      <c r="D51" s="4">
        <f>SUMPRODUCT((F5:F34&gt;=40)*(F5:F34&lt;=69))</f>
        <v>0</v>
      </c>
    </row>
    <row r="52" spans="3:4" x14ac:dyDescent="0.25">
      <c r="C52" s="16" t="s">
        <v>63</v>
      </c>
      <c r="D52" s="4">
        <f>SUMPRODUCT((F5:F34&gt;=70)*(F5:F34&lt;=80))</f>
        <v>0</v>
      </c>
    </row>
    <row r="53" spans="3:4" x14ac:dyDescent="0.25">
      <c r="C53" s="17" t="s">
        <v>64</v>
      </c>
      <c r="D53" s="4">
        <f>SUMPRODUCT((F5:F34&gt;=81)*(F5:F34&lt;=101))</f>
        <v>0</v>
      </c>
    </row>
    <row r="54" spans="3:4" x14ac:dyDescent="0.25">
      <c r="C54" s="18" t="s">
        <v>65</v>
      </c>
      <c r="D54" s="4">
        <f>COUNTIF(F5:F34,"&gt;101")</f>
        <v>0</v>
      </c>
    </row>
    <row r="55" spans="3:4" x14ac:dyDescent="0.25">
      <c r="C55" s="19" t="s">
        <v>66</v>
      </c>
      <c r="D55" s="20">
        <f>SUM(D50:D54)</f>
        <v>0</v>
      </c>
    </row>
    <row r="56" spans="3:4" x14ac:dyDescent="0.25">
      <c r="C56" s="21" t="s">
        <v>67</v>
      </c>
      <c r="D56" s="22">
        <f>COUNTIF(F5:F34,"Non évaluable")</f>
        <v>0</v>
      </c>
    </row>
    <row r="57" spans="3:4" x14ac:dyDescent="0.25">
      <c r="C57" s="23" t="s">
        <v>68</v>
      </c>
      <c r="D57" s="4">
        <f>COUNTIF(F5:F34,"Absent")</f>
        <v>0</v>
      </c>
    </row>
    <row r="58" spans="3:4" x14ac:dyDescent="0.25">
      <c r="C58" s="19" t="s">
        <v>69</v>
      </c>
      <c r="D58" s="20">
        <f>SUM(D55:D57)</f>
        <v>0</v>
      </c>
    </row>
    <row r="61" spans="3:4" ht="45" x14ac:dyDescent="0.25">
      <c r="C61" s="8" t="s">
        <v>71</v>
      </c>
      <c r="D61" s="8" t="s">
        <v>60</v>
      </c>
    </row>
    <row r="62" spans="3:4" x14ac:dyDescent="0.25">
      <c r="C62" s="14" t="s">
        <v>61</v>
      </c>
      <c r="D62" s="4">
        <f>COUNTIF(G5:G34,"&lt;40")</f>
        <v>0</v>
      </c>
    </row>
    <row r="63" spans="3:4" x14ac:dyDescent="0.25">
      <c r="C63" s="15" t="s">
        <v>62</v>
      </c>
      <c r="D63" s="4">
        <f>SUMPRODUCT((G5:G34&gt;=40)*(G5:G34&lt;=69))</f>
        <v>0</v>
      </c>
    </row>
    <row r="64" spans="3:4" x14ac:dyDescent="0.25">
      <c r="C64" s="16" t="s">
        <v>63</v>
      </c>
      <c r="D64" s="4">
        <f>SUMPRODUCT((G5:G34&gt;=70)*(G5:G34&lt;=80))</f>
        <v>0</v>
      </c>
    </row>
    <row r="65" spans="3:4" x14ac:dyDescent="0.25">
      <c r="C65" s="17" t="s">
        <v>64</v>
      </c>
      <c r="D65" s="4">
        <f>SUMPRODUCT((G5:G34&gt;=81)*(G5:G34&lt;=101))</f>
        <v>0</v>
      </c>
    </row>
    <row r="66" spans="3:4" x14ac:dyDescent="0.25">
      <c r="C66" s="18" t="s">
        <v>65</v>
      </c>
      <c r="D66" s="4">
        <f>COUNTIF(G5:G34,"&gt;101")</f>
        <v>0</v>
      </c>
    </row>
    <row r="67" spans="3:4" x14ac:dyDescent="0.25">
      <c r="C67" s="19" t="s">
        <v>66</v>
      </c>
      <c r="D67" s="20">
        <f>SUM(D62:D66)</f>
        <v>0</v>
      </c>
    </row>
    <row r="68" spans="3:4" x14ac:dyDescent="0.25">
      <c r="C68" s="21" t="s">
        <v>67</v>
      </c>
      <c r="D68" s="22">
        <f>COUNTIF(G5:G34,"Non évaluable")</f>
        <v>0</v>
      </c>
    </row>
    <row r="69" spans="3:4" x14ac:dyDescent="0.25">
      <c r="C69" s="23" t="s">
        <v>68</v>
      </c>
      <c r="D69" s="4">
        <f>COUNTIF(G5:G34,"Absent")</f>
        <v>0</v>
      </c>
    </row>
    <row r="70" spans="3:4" x14ac:dyDescent="0.25">
      <c r="C70" s="19" t="s">
        <v>69</v>
      </c>
      <c r="D70" s="20">
        <f>SUM(D67:D69)</f>
        <v>0</v>
      </c>
    </row>
  </sheetData>
  <conditionalFormatting sqref="E5:G34">
    <cfRule type="containsText" dxfId="129" priority="8" operator="containsText" text="Non évaluable">
      <formula>NOT(ISERROR(SEARCH("Non évaluable",E5)))</formula>
    </cfRule>
  </conditionalFormatting>
  <conditionalFormatting sqref="E5:G34">
    <cfRule type="containsText" dxfId="128" priority="9" operator="containsText" text="Absent">
      <formula>NOT(ISERROR(SEARCH("Absent",E5)))</formula>
    </cfRule>
  </conditionalFormatting>
  <conditionalFormatting sqref="E5:G34">
    <cfRule type="cellIs" dxfId="127" priority="10" operator="lessThan">
      <formula>40</formula>
    </cfRule>
  </conditionalFormatting>
  <conditionalFormatting sqref="E5:G34">
    <cfRule type="cellIs" dxfId="126" priority="11" operator="between">
      <formula>40</formula>
      <formula>69</formula>
    </cfRule>
  </conditionalFormatting>
  <conditionalFormatting sqref="E5:G34">
    <cfRule type="cellIs" dxfId="125" priority="12" operator="between">
      <formula>70</formula>
      <formula>80</formula>
    </cfRule>
  </conditionalFormatting>
  <conditionalFormatting sqref="E5:G34">
    <cfRule type="cellIs" dxfId="124" priority="13" operator="between">
      <formula>81</formula>
      <formula>101</formula>
    </cfRule>
  </conditionalFormatting>
  <conditionalFormatting sqref="E5:G34">
    <cfRule type="cellIs" dxfId="123" priority="14" operator="greaterThan">
      <formula>101</formula>
    </cfRule>
  </conditionalFormatting>
  <conditionalFormatting sqref="E30">
    <cfRule type="containsText" dxfId="122" priority="1" operator="containsText" text="Non évaluable">
      <formula>NOT(ISERROR(SEARCH("Non évaluable",E30)))</formula>
    </cfRule>
  </conditionalFormatting>
  <conditionalFormatting sqref="E30">
    <cfRule type="containsText" dxfId="121" priority="2" operator="containsText" text="Absent">
      <formula>NOT(ISERROR(SEARCH("Absent",E30)))</formula>
    </cfRule>
  </conditionalFormatting>
  <conditionalFormatting sqref="E30">
    <cfRule type="cellIs" dxfId="120" priority="3" operator="lessThan">
      <formula>40</formula>
    </cfRule>
  </conditionalFormatting>
  <conditionalFormatting sqref="E30">
    <cfRule type="cellIs" dxfId="119" priority="4" operator="between">
      <formula>40</formula>
      <formula>69</formula>
    </cfRule>
  </conditionalFormatting>
  <conditionalFormatting sqref="E30">
    <cfRule type="cellIs" dxfId="118" priority="5" operator="between">
      <formula>70</formula>
      <formula>80</formula>
    </cfRule>
  </conditionalFormatting>
  <conditionalFormatting sqref="E30">
    <cfRule type="cellIs" dxfId="117" priority="6" operator="between">
      <formula>81</formula>
      <formula>101</formula>
    </cfRule>
  </conditionalFormatting>
  <conditionalFormatting sqref="E30">
    <cfRule type="cellIs" dxfId="116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G75" sqref="G7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72</v>
      </c>
      <c r="F2" s="3" t="s">
        <v>2</v>
      </c>
      <c r="G2" s="3" t="s">
        <v>73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74</v>
      </c>
      <c r="D5" s="7" t="s">
        <v>75</v>
      </c>
      <c r="E5" s="8">
        <v>66</v>
      </c>
      <c r="F5" s="8"/>
      <c r="G5" s="8"/>
      <c r="H5" s="8"/>
    </row>
    <row r="6" spans="2:8" x14ac:dyDescent="0.25">
      <c r="B6" s="4">
        <v>2</v>
      </c>
      <c r="C6" s="7" t="s">
        <v>76</v>
      </c>
      <c r="D6" s="7" t="s">
        <v>77</v>
      </c>
      <c r="E6" s="8">
        <v>134</v>
      </c>
      <c r="F6" s="8"/>
      <c r="G6" s="8"/>
      <c r="H6" s="8"/>
    </row>
    <row r="7" spans="2:8" x14ac:dyDescent="0.25">
      <c r="B7" s="4">
        <v>3</v>
      </c>
      <c r="C7" s="7" t="s">
        <v>78</v>
      </c>
      <c r="D7" s="7" t="s">
        <v>79</v>
      </c>
      <c r="E7" s="8">
        <v>84</v>
      </c>
      <c r="F7" s="8"/>
      <c r="G7" s="8"/>
      <c r="H7" s="8"/>
    </row>
    <row r="8" spans="2:8" x14ac:dyDescent="0.25">
      <c r="B8" s="4">
        <v>4</v>
      </c>
      <c r="C8" s="7" t="s">
        <v>80</v>
      </c>
      <c r="D8" s="7" t="s">
        <v>81</v>
      </c>
      <c r="E8" s="8">
        <v>68</v>
      </c>
      <c r="F8" s="8"/>
      <c r="G8" s="8"/>
      <c r="H8" s="8"/>
    </row>
    <row r="9" spans="2:8" ht="15" customHeight="1" x14ac:dyDescent="0.25">
      <c r="B9" s="4">
        <v>5</v>
      </c>
      <c r="C9" s="7" t="s">
        <v>82</v>
      </c>
      <c r="D9" s="7" t="s">
        <v>81</v>
      </c>
      <c r="E9" s="8">
        <v>80</v>
      </c>
      <c r="F9" s="8"/>
      <c r="G9" s="8"/>
      <c r="H9" s="8"/>
    </row>
    <row r="10" spans="2:8" x14ac:dyDescent="0.25">
      <c r="B10" s="4">
        <v>6</v>
      </c>
      <c r="C10" s="7" t="s">
        <v>83</v>
      </c>
      <c r="D10" s="7" t="s">
        <v>84</v>
      </c>
      <c r="E10" s="8">
        <v>40</v>
      </c>
      <c r="F10" s="8"/>
      <c r="G10" s="8"/>
      <c r="H10" s="8"/>
    </row>
    <row r="11" spans="2:8" x14ac:dyDescent="0.25">
      <c r="B11" s="4">
        <v>7</v>
      </c>
      <c r="C11" s="7" t="s">
        <v>85</v>
      </c>
      <c r="D11" s="7" t="s">
        <v>86</v>
      </c>
      <c r="E11" s="8">
        <v>65</v>
      </c>
      <c r="F11" s="8"/>
      <c r="G11" s="8"/>
      <c r="H11" s="8"/>
    </row>
    <row r="12" spans="2:8" x14ac:dyDescent="0.25">
      <c r="B12" s="4">
        <v>8</v>
      </c>
      <c r="C12" s="7" t="s">
        <v>87</v>
      </c>
      <c r="D12" s="7" t="s">
        <v>88</v>
      </c>
      <c r="E12" s="8">
        <v>102</v>
      </c>
      <c r="F12" s="8"/>
      <c r="G12" s="8"/>
      <c r="H12" s="8"/>
    </row>
    <row r="13" spans="2:8" x14ac:dyDescent="0.25">
      <c r="B13" s="4">
        <v>9</v>
      </c>
      <c r="C13" s="7" t="s">
        <v>89</v>
      </c>
      <c r="D13" s="7" t="s">
        <v>90</v>
      </c>
      <c r="E13" s="8" t="s">
        <v>20</v>
      </c>
      <c r="F13" s="8"/>
      <c r="G13" s="8"/>
      <c r="H13" s="8"/>
    </row>
    <row r="14" spans="2:8" x14ac:dyDescent="0.25">
      <c r="B14" s="4">
        <v>10</v>
      </c>
      <c r="C14" s="7" t="s">
        <v>91</v>
      </c>
      <c r="D14" s="7" t="s">
        <v>92</v>
      </c>
      <c r="E14" s="8">
        <v>94</v>
      </c>
      <c r="F14" s="8"/>
      <c r="G14" s="8"/>
      <c r="H14" s="8"/>
    </row>
    <row r="15" spans="2:8" x14ac:dyDescent="0.25">
      <c r="B15" s="4">
        <v>11</v>
      </c>
      <c r="C15" s="7" t="s">
        <v>93</v>
      </c>
      <c r="D15" s="7" t="s">
        <v>94</v>
      </c>
      <c r="E15" s="8">
        <v>3</v>
      </c>
      <c r="F15" s="8"/>
      <c r="G15" s="8"/>
      <c r="H15" s="8"/>
    </row>
    <row r="16" spans="2:8" ht="15" customHeight="1" x14ac:dyDescent="0.25">
      <c r="B16" s="4">
        <v>12</v>
      </c>
      <c r="C16" s="7" t="s">
        <v>95</v>
      </c>
      <c r="D16" s="7" t="s">
        <v>96</v>
      </c>
      <c r="E16" s="8">
        <v>113</v>
      </c>
      <c r="F16" s="8"/>
      <c r="G16" s="8"/>
      <c r="H16" s="8"/>
    </row>
    <row r="17" spans="2:8" x14ac:dyDescent="0.25">
      <c r="B17" s="4">
        <v>13</v>
      </c>
      <c r="C17" s="7" t="s">
        <v>97</v>
      </c>
      <c r="D17" s="7" t="s">
        <v>98</v>
      </c>
      <c r="E17" s="8">
        <v>125</v>
      </c>
      <c r="F17" s="8"/>
      <c r="G17" s="8"/>
      <c r="H17" s="8"/>
    </row>
    <row r="18" spans="2:8" x14ac:dyDescent="0.25">
      <c r="B18" s="4">
        <v>14</v>
      </c>
      <c r="C18" s="7" t="s">
        <v>99</v>
      </c>
      <c r="D18" s="7" t="s">
        <v>100</v>
      </c>
      <c r="E18" s="8">
        <v>62</v>
      </c>
      <c r="F18" s="8"/>
      <c r="G18" s="8"/>
      <c r="H18" s="8"/>
    </row>
    <row r="19" spans="2:8" x14ac:dyDescent="0.25">
      <c r="B19" s="4">
        <v>15</v>
      </c>
      <c r="C19" s="7" t="s">
        <v>81</v>
      </c>
      <c r="D19" s="7" t="s">
        <v>101</v>
      </c>
      <c r="E19" s="8">
        <v>75</v>
      </c>
      <c r="F19" s="8"/>
      <c r="G19" s="8"/>
      <c r="H19" s="8"/>
    </row>
    <row r="20" spans="2:8" x14ac:dyDescent="0.25">
      <c r="B20" s="4">
        <v>16</v>
      </c>
      <c r="C20" s="7" t="s">
        <v>102</v>
      </c>
      <c r="D20" s="7" t="s">
        <v>103</v>
      </c>
      <c r="E20" s="8">
        <v>68</v>
      </c>
      <c r="F20" s="8"/>
      <c r="G20" s="8"/>
      <c r="H20" s="8"/>
    </row>
    <row r="21" spans="2:8" x14ac:dyDescent="0.25">
      <c r="B21" s="4">
        <v>17</v>
      </c>
      <c r="C21" s="7" t="s">
        <v>48</v>
      </c>
      <c r="D21" s="7" t="s">
        <v>104</v>
      </c>
      <c r="E21" s="8">
        <v>91</v>
      </c>
      <c r="F21" s="8"/>
      <c r="G21" s="8"/>
      <c r="H21" s="4"/>
    </row>
    <row r="22" spans="2:8" x14ac:dyDescent="0.25">
      <c r="B22" s="4">
        <v>18</v>
      </c>
      <c r="C22" s="7" t="s">
        <v>105</v>
      </c>
      <c r="D22" s="7" t="s">
        <v>106</v>
      </c>
      <c r="E22" s="8">
        <v>59</v>
      </c>
      <c r="F22" s="8"/>
      <c r="G22" s="8"/>
      <c r="H22" s="4"/>
    </row>
    <row r="23" spans="2:8" x14ac:dyDescent="0.25">
      <c r="B23" s="4">
        <v>19</v>
      </c>
      <c r="C23" s="9" t="s">
        <v>107</v>
      </c>
      <c r="D23" s="9" t="s">
        <v>108</v>
      </c>
      <c r="E23" s="8">
        <v>52</v>
      </c>
      <c r="F23" s="8"/>
      <c r="G23" s="8"/>
      <c r="H23" s="4"/>
    </row>
    <row r="24" spans="2:8" x14ac:dyDescent="0.25">
      <c r="B24" s="4">
        <v>20</v>
      </c>
      <c r="C24" s="7" t="s">
        <v>109</v>
      </c>
      <c r="D24" s="7" t="s">
        <v>110</v>
      </c>
      <c r="E24" s="8">
        <v>29</v>
      </c>
      <c r="F24" s="8"/>
      <c r="G24" s="8"/>
      <c r="H24" s="4"/>
    </row>
    <row r="25" spans="2:8" x14ac:dyDescent="0.25">
      <c r="B25" s="4">
        <v>21</v>
      </c>
      <c r="C25" s="7" t="s">
        <v>111</v>
      </c>
      <c r="D25" s="7" t="s">
        <v>112</v>
      </c>
      <c r="E25" s="4">
        <v>64</v>
      </c>
      <c r="F25" s="4"/>
      <c r="G25" s="4"/>
      <c r="H25" s="4"/>
    </row>
    <row r="26" spans="2:8" x14ac:dyDescent="0.25">
      <c r="B26" s="4">
        <v>22</v>
      </c>
      <c r="C26" s="7" t="s">
        <v>113</v>
      </c>
      <c r="D26" s="7" t="s">
        <v>114</v>
      </c>
      <c r="E26" s="4">
        <v>65</v>
      </c>
      <c r="F26" s="4"/>
      <c r="G26" s="4"/>
      <c r="H26" s="4"/>
    </row>
    <row r="27" spans="2:8" x14ac:dyDescent="0.25">
      <c r="B27" s="4">
        <v>23</v>
      </c>
      <c r="C27" s="7" t="s">
        <v>115</v>
      </c>
      <c r="D27" s="7" t="s">
        <v>116</v>
      </c>
      <c r="E27" s="4" t="s">
        <v>117</v>
      </c>
      <c r="F27" s="4"/>
      <c r="G27" s="4"/>
      <c r="H27" s="4"/>
    </row>
    <row r="28" spans="2:8" x14ac:dyDescent="0.25">
      <c r="B28" s="4">
        <v>24</v>
      </c>
      <c r="C28" s="7" t="s">
        <v>118</v>
      </c>
      <c r="D28" s="7" t="s">
        <v>119</v>
      </c>
      <c r="E28" s="8" t="s">
        <v>58</v>
      </c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59</v>
      </c>
      <c r="D37" s="8" t="s">
        <v>60</v>
      </c>
      <c r="E37" s="13"/>
    </row>
    <row r="38" spans="2:8" x14ac:dyDescent="0.25">
      <c r="C38" s="14" t="s">
        <v>61</v>
      </c>
      <c r="D38" s="4">
        <f>COUNTIF(E5:E34,"&lt;40")</f>
        <v>2</v>
      </c>
      <c r="E38" s="2"/>
    </row>
    <row r="39" spans="2:8" x14ac:dyDescent="0.25">
      <c r="C39" s="15" t="s">
        <v>62</v>
      </c>
      <c r="D39" s="4">
        <f>SUMPRODUCT((E5:E34&gt;=40)*(E5:E34&lt;=69))</f>
        <v>10</v>
      </c>
      <c r="E39" s="2"/>
    </row>
    <row r="40" spans="2:8" x14ac:dyDescent="0.25">
      <c r="C40" s="16" t="s">
        <v>63</v>
      </c>
      <c r="D40" s="4">
        <f>SUMPRODUCT((E5:E34&gt;=70)*(E5:E34&lt;=80))</f>
        <v>2</v>
      </c>
      <c r="E40" s="2"/>
    </row>
    <row r="41" spans="2:8" x14ac:dyDescent="0.25">
      <c r="C41" s="17" t="s">
        <v>64</v>
      </c>
      <c r="D41" s="4">
        <f>SUMPRODUCT((E5:E34&gt;=81)*(E5:E34&lt;=101))</f>
        <v>3</v>
      </c>
      <c r="E41" s="2"/>
    </row>
    <row r="42" spans="2:8" x14ac:dyDescent="0.25">
      <c r="C42" s="18" t="s">
        <v>65</v>
      </c>
      <c r="D42" s="4">
        <f>COUNTIF(E5:E34,"&gt;101")</f>
        <v>4</v>
      </c>
      <c r="E42" s="2"/>
    </row>
    <row r="43" spans="2:8" x14ac:dyDescent="0.25">
      <c r="C43" s="19" t="s">
        <v>66</v>
      </c>
      <c r="D43" s="20">
        <f>SUM(D38:D42)</f>
        <v>21</v>
      </c>
      <c r="E43" s="2"/>
    </row>
    <row r="44" spans="2:8" x14ac:dyDescent="0.25">
      <c r="C44" s="21" t="s">
        <v>67</v>
      </c>
      <c r="D44" s="22">
        <f>COUNTIF(E5:E34,"Non évaluable")</f>
        <v>0</v>
      </c>
      <c r="E44" s="2"/>
    </row>
    <row r="45" spans="2:8" x14ac:dyDescent="0.25">
      <c r="C45" s="23" t="s">
        <v>68</v>
      </c>
      <c r="D45" s="4">
        <f>COUNTIF(E5:E34,"Absent")</f>
        <v>1</v>
      </c>
      <c r="E45" s="2"/>
    </row>
    <row r="46" spans="2:8" x14ac:dyDescent="0.25">
      <c r="C46" s="19" t="s">
        <v>69</v>
      </c>
      <c r="D46" s="20">
        <f>SUM(D43:D45)</f>
        <v>22</v>
      </c>
      <c r="E46" s="2"/>
    </row>
    <row r="49" spans="3:4" ht="45" x14ac:dyDescent="0.25">
      <c r="C49" s="8" t="s">
        <v>70</v>
      </c>
      <c r="D49" s="8" t="s">
        <v>60</v>
      </c>
    </row>
    <row r="50" spans="3:4" x14ac:dyDescent="0.25">
      <c r="C50" s="14" t="s">
        <v>61</v>
      </c>
      <c r="D50" s="4">
        <f>COUNTIF(F5:F34,"&lt;40")</f>
        <v>0</v>
      </c>
    </row>
    <row r="51" spans="3:4" x14ac:dyDescent="0.25">
      <c r="C51" s="15" t="s">
        <v>62</v>
      </c>
      <c r="D51" s="4">
        <f>SUMPRODUCT((F5:F34&gt;=40)*(F5:F34&lt;=69))</f>
        <v>0</v>
      </c>
    </row>
    <row r="52" spans="3:4" x14ac:dyDescent="0.25">
      <c r="C52" s="16" t="s">
        <v>63</v>
      </c>
      <c r="D52" s="4">
        <f>SUMPRODUCT((F5:F34&gt;=70)*(F5:F34&lt;=80))</f>
        <v>0</v>
      </c>
    </row>
    <row r="53" spans="3:4" x14ac:dyDescent="0.25">
      <c r="C53" s="17" t="s">
        <v>64</v>
      </c>
      <c r="D53" s="4">
        <f>SUMPRODUCT((F5:F34&gt;=81)*(F5:F34&lt;=101))</f>
        <v>0</v>
      </c>
    </row>
    <row r="54" spans="3:4" x14ac:dyDescent="0.25">
      <c r="C54" s="18" t="s">
        <v>65</v>
      </c>
      <c r="D54" s="4">
        <f>COUNTIF(F5:F34,"&gt;101")</f>
        <v>0</v>
      </c>
    </row>
    <row r="55" spans="3:4" x14ac:dyDescent="0.25">
      <c r="C55" s="19" t="s">
        <v>66</v>
      </c>
      <c r="D55" s="20">
        <f>SUM(D50:D54)</f>
        <v>0</v>
      </c>
    </row>
    <row r="56" spans="3:4" x14ac:dyDescent="0.25">
      <c r="C56" s="21" t="s">
        <v>67</v>
      </c>
      <c r="D56" s="22">
        <f>COUNTIF(F5:F34,"Non évaluable")</f>
        <v>0</v>
      </c>
    </row>
    <row r="57" spans="3:4" x14ac:dyDescent="0.25">
      <c r="C57" s="23" t="s">
        <v>68</v>
      </c>
      <c r="D57" s="4">
        <f>COUNTIF(F5:F34,"Absent")</f>
        <v>0</v>
      </c>
    </row>
    <row r="58" spans="3:4" x14ac:dyDescent="0.25">
      <c r="C58" s="19" t="s">
        <v>69</v>
      </c>
      <c r="D58" s="20">
        <f>SUM(D55:D57)</f>
        <v>0</v>
      </c>
    </row>
    <row r="61" spans="3:4" ht="45" x14ac:dyDescent="0.25">
      <c r="C61" s="8" t="s">
        <v>71</v>
      </c>
      <c r="D61" s="8" t="s">
        <v>60</v>
      </c>
    </row>
    <row r="62" spans="3:4" x14ac:dyDescent="0.25">
      <c r="C62" s="14" t="s">
        <v>61</v>
      </c>
      <c r="D62" s="4">
        <f>COUNTIF(G5:G34,"&lt;40")</f>
        <v>0</v>
      </c>
    </row>
    <row r="63" spans="3:4" x14ac:dyDescent="0.25">
      <c r="C63" s="15" t="s">
        <v>62</v>
      </c>
      <c r="D63" s="4">
        <f>SUMPRODUCT((G5:G34&gt;=40)*(G5:G34&lt;=69))</f>
        <v>0</v>
      </c>
    </row>
    <row r="64" spans="3:4" x14ac:dyDescent="0.25">
      <c r="C64" s="16" t="s">
        <v>63</v>
      </c>
      <c r="D64" s="4">
        <f>SUMPRODUCT((G5:G34&gt;=70)*(G5:G34&lt;=80))</f>
        <v>0</v>
      </c>
    </row>
    <row r="65" spans="3:4" x14ac:dyDescent="0.25">
      <c r="C65" s="17" t="s">
        <v>64</v>
      </c>
      <c r="D65" s="4">
        <f>SUMPRODUCT((G5:G34&gt;=81)*(G5:G34&lt;=101))</f>
        <v>0</v>
      </c>
    </row>
    <row r="66" spans="3:4" x14ac:dyDescent="0.25">
      <c r="C66" s="18" t="s">
        <v>65</v>
      </c>
      <c r="D66" s="4">
        <f>COUNTIF(G5:G34,"&gt;101")</f>
        <v>0</v>
      </c>
    </row>
    <row r="67" spans="3:4" x14ac:dyDescent="0.25">
      <c r="C67" s="19" t="s">
        <v>66</v>
      </c>
      <c r="D67" s="20">
        <f>SUM(D62:D66)</f>
        <v>0</v>
      </c>
    </row>
    <row r="68" spans="3:4" x14ac:dyDescent="0.25">
      <c r="C68" s="21" t="s">
        <v>67</v>
      </c>
      <c r="D68" s="22">
        <f>COUNTIF(G5:G34,"Non évaluable")</f>
        <v>0</v>
      </c>
    </row>
    <row r="69" spans="3:4" x14ac:dyDescent="0.25">
      <c r="C69" s="23" t="s">
        <v>68</v>
      </c>
      <c r="D69" s="4">
        <f>COUNTIF(G5:G34,"Absent")</f>
        <v>0</v>
      </c>
    </row>
    <row r="70" spans="3:4" x14ac:dyDescent="0.25">
      <c r="C70" s="19" t="s">
        <v>69</v>
      </c>
      <c r="D70" s="20">
        <f>SUM(D67:D69)</f>
        <v>0</v>
      </c>
    </row>
  </sheetData>
  <conditionalFormatting sqref="E5:G34">
    <cfRule type="containsText" dxfId="115" priority="8" operator="containsText" text="Non évaluable">
      <formula>NOT(ISERROR(SEARCH("Non évaluable",E5)))</formula>
    </cfRule>
  </conditionalFormatting>
  <conditionalFormatting sqref="E5:G34">
    <cfRule type="containsText" dxfId="114" priority="9" operator="containsText" text="Absent">
      <formula>NOT(ISERROR(SEARCH("Absent",E5)))</formula>
    </cfRule>
  </conditionalFormatting>
  <conditionalFormatting sqref="E5:G34">
    <cfRule type="cellIs" dxfId="113" priority="10" operator="lessThan">
      <formula>40</formula>
    </cfRule>
  </conditionalFormatting>
  <conditionalFormatting sqref="E5:G34">
    <cfRule type="cellIs" dxfId="112" priority="11" operator="between">
      <formula>40</formula>
      <formula>69</formula>
    </cfRule>
  </conditionalFormatting>
  <conditionalFormatting sqref="E5:G34">
    <cfRule type="cellIs" dxfId="111" priority="12" operator="between">
      <formula>70</formula>
      <formula>80</formula>
    </cfRule>
  </conditionalFormatting>
  <conditionalFormatting sqref="E5:G34">
    <cfRule type="cellIs" dxfId="110" priority="13" operator="between">
      <formula>81</formula>
      <formula>101</formula>
    </cfRule>
  </conditionalFormatting>
  <conditionalFormatting sqref="E5:G34">
    <cfRule type="cellIs" dxfId="109" priority="14" operator="greaterThan">
      <formula>101</formula>
    </cfRule>
  </conditionalFormatting>
  <conditionalFormatting sqref="E30">
    <cfRule type="containsText" dxfId="108" priority="1" operator="containsText" text="Non évaluable">
      <formula>NOT(ISERROR(SEARCH("Non évaluable",E30)))</formula>
    </cfRule>
  </conditionalFormatting>
  <conditionalFormatting sqref="E30">
    <cfRule type="containsText" dxfId="107" priority="2" operator="containsText" text="Absent">
      <formula>NOT(ISERROR(SEARCH("Absent",E30)))</formula>
    </cfRule>
  </conditionalFormatting>
  <conditionalFormatting sqref="E30">
    <cfRule type="cellIs" dxfId="106" priority="3" operator="lessThan">
      <formula>40</formula>
    </cfRule>
  </conditionalFormatting>
  <conditionalFormatting sqref="E30">
    <cfRule type="cellIs" dxfId="105" priority="4" operator="between">
      <formula>40</formula>
      <formula>69</formula>
    </cfRule>
  </conditionalFormatting>
  <conditionalFormatting sqref="E30">
    <cfRule type="cellIs" dxfId="104" priority="5" operator="between">
      <formula>70</formula>
      <formula>80</formula>
    </cfRule>
  </conditionalFormatting>
  <conditionalFormatting sqref="E30">
    <cfRule type="cellIs" dxfId="103" priority="6" operator="between">
      <formula>81</formula>
      <formula>101</formula>
    </cfRule>
  </conditionalFormatting>
  <conditionalFormatting sqref="E30">
    <cfRule type="cellIs" dxfId="102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74" sqref="K7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/>
      <c r="F2" s="3" t="s">
        <v>2</v>
      </c>
      <c r="G2" s="3"/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120</v>
      </c>
      <c r="D5" s="7" t="s">
        <v>121</v>
      </c>
      <c r="E5" s="8">
        <v>113</v>
      </c>
      <c r="F5" s="8"/>
      <c r="G5" s="8"/>
      <c r="H5" s="8"/>
    </row>
    <row r="6" spans="2:8" x14ac:dyDescent="0.25">
      <c r="B6" s="4">
        <v>2</v>
      </c>
      <c r="C6" s="7" t="s">
        <v>122</v>
      </c>
      <c r="D6" s="7" t="s">
        <v>123</v>
      </c>
      <c r="E6" s="8">
        <v>68</v>
      </c>
      <c r="F6" s="8"/>
      <c r="G6" s="8"/>
      <c r="H6" s="8"/>
    </row>
    <row r="7" spans="2:8" x14ac:dyDescent="0.25">
      <c r="B7" s="4">
        <v>3</v>
      </c>
      <c r="C7" s="7" t="s">
        <v>124</v>
      </c>
      <c r="D7" s="7" t="s">
        <v>125</v>
      </c>
      <c r="E7" s="8">
        <v>41</v>
      </c>
      <c r="F7" s="8"/>
      <c r="G7" s="8"/>
      <c r="H7" s="8"/>
    </row>
    <row r="8" spans="2:8" x14ac:dyDescent="0.25">
      <c r="B8" s="4">
        <v>4</v>
      </c>
      <c r="C8" s="7" t="s">
        <v>126</v>
      </c>
      <c r="D8" s="7" t="s">
        <v>127</v>
      </c>
      <c r="E8" s="8">
        <v>105</v>
      </c>
      <c r="F8" s="8"/>
      <c r="G8" s="8"/>
      <c r="H8" s="8"/>
    </row>
    <row r="9" spans="2:8" ht="15" customHeight="1" x14ac:dyDescent="0.25">
      <c r="B9" s="4">
        <v>5</v>
      </c>
      <c r="C9" s="7" t="s">
        <v>14</v>
      </c>
      <c r="D9" s="7" t="s">
        <v>128</v>
      </c>
      <c r="E9" s="8">
        <v>90</v>
      </c>
      <c r="F9" s="8"/>
      <c r="G9" s="8"/>
      <c r="H9" s="8"/>
    </row>
    <row r="10" spans="2:8" x14ac:dyDescent="0.25">
      <c r="B10" s="4">
        <v>6</v>
      </c>
      <c r="C10" s="7" t="s">
        <v>129</v>
      </c>
      <c r="D10" s="7" t="s">
        <v>130</v>
      </c>
      <c r="E10" s="8">
        <v>107</v>
      </c>
      <c r="F10" s="8"/>
      <c r="G10" s="8"/>
      <c r="H10" s="8"/>
    </row>
    <row r="11" spans="2:8" ht="30" x14ac:dyDescent="0.25">
      <c r="B11" s="4">
        <v>7</v>
      </c>
      <c r="C11" s="7" t="s">
        <v>131</v>
      </c>
      <c r="D11" s="7" t="s">
        <v>132</v>
      </c>
      <c r="E11" s="8">
        <v>48</v>
      </c>
      <c r="F11" s="8"/>
      <c r="G11" s="8"/>
      <c r="H11" s="8"/>
    </row>
    <row r="12" spans="2:8" x14ac:dyDescent="0.25">
      <c r="B12" s="4">
        <v>8</v>
      </c>
      <c r="C12" s="7" t="s">
        <v>133</v>
      </c>
      <c r="D12" s="7" t="s">
        <v>134</v>
      </c>
      <c r="E12" s="8">
        <v>61</v>
      </c>
      <c r="F12" s="8"/>
      <c r="G12" s="8"/>
      <c r="H12" s="8"/>
    </row>
    <row r="13" spans="2:8" x14ac:dyDescent="0.25">
      <c r="B13" s="4">
        <v>9</v>
      </c>
      <c r="C13" s="7" t="s">
        <v>135</v>
      </c>
      <c r="D13" s="7" t="s">
        <v>136</v>
      </c>
      <c r="E13" s="8">
        <v>45</v>
      </c>
      <c r="F13" s="8"/>
      <c r="G13" s="8"/>
      <c r="H13" s="8"/>
    </row>
    <row r="14" spans="2:8" x14ac:dyDescent="0.25">
      <c r="B14" s="4">
        <v>10</v>
      </c>
      <c r="C14" s="7" t="s">
        <v>137</v>
      </c>
      <c r="D14" s="7" t="s">
        <v>138</v>
      </c>
      <c r="E14" s="8">
        <v>128</v>
      </c>
      <c r="F14" s="8"/>
      <c r="G14" s="8"/>
      <c r="H14" s="8"/>
    </row>
    <row r="15" spans="2:8" x14ac:dyDescent="0.25">
      <c r="B15" s="4">
        <v>11</v>
      </c>
      <c r="C15" s="7" t="s">
        <v>139</v>
      </c>
      <c r="D15" s="7" t="s">
        <v>140</v>
      </c>
      <c r="E15" s="8">
        <v>54</v>
      </c>
      <c r="F15" s="8"/>
      <c r="G15" s="8"/>
      <c r="H15" s="8"/>
    </row>
    <row r="16" spans="2:8" ht="15" customHeight="1" x14ac:dyDescent="0.25">
      <c r="B16" s="4">
        <v>12</v>
      </c>
      <c r="C16" s="7" t="s">
        <v>141</v>
      </c>
      <c r="D16" s="7" t="s">
        <v>142</v>
      </c>
      <c r="E16" s="8">
        <v>39</v>
      </c>
      <c r="F16" s="8"/>
      <c r="G16" s="8"/>
      <c r="H16" s="8"/>
    </row>
    <row r="17" spans="2:8" x14ac:dyDescent="0.25">
      <c r="B17" s="4">
        <v>13</v>
      </c>
      <c r="C17" s="7" t="s">
        <v>143</v>
      </c>
      <c r="D17" s="7" t="s">
        <v>144</v>
      </c>
      <c r="E17" s="8">
        <v>42</v>
      </c>
      <c r="F17" s="8"/>
      <c r="G17" s="8"/>
      <c r="H17" s="8"/>
    </row>
    <row r="18" spans="2:8" x14ac:dyDescent="0.25">
      <c r="B18" s="4">
        <v>14</v>
      </c>
      <c r="C18" s="7" t="s">
        <v>145</v>
      </c>
      <c r="D18" s="7" t="s">
        <v>146</v>
      </c>
      <c r="E18" s="8" t="s">
        <v>117</v>
      </c>
      <c r="F18" s="8"/>
      <c r="G18" s="8"/>
      <c r="H18" s="8"/>
    </row>
    <row r="19" spans="2:8" x14ac:dyDescent="0.25">
      <c r="B19" s="4">
        <v>15</v>
      </c>
      <c r="C19" s="7" t="s">
        <v>147</v>
      </c>
      <c r="D19" s="7" t="s">
        <v>148</v>
      </c>
      <c r="E19" s="8">
        <v>147</v>
      </c>
      <c r="F19" s="8"/>
      <c r="G19" s="8"/>
      <c r="H19" s="8"/>
    </row>
    <row r="20" spans="2:8" x14ac:dyDescent="0.25">
      <c r="B20" s="4">
        <v>16</v>
      </c>
      <c r="C20" s="7" t="s">
        <v>149</v>
      </c>
      <c r="D20" s="7" t="s">
        <v>150</v>
      </c>
      <c r="E20" s="8">
        <v>94</v>
      </c>
      <c r="F20" s="8"/>
      <c r="G20" s="8"/>
      <c r="H20" s="8"/>
    </row>
    <row r="21" spans="2:8" x14ac:dyDescent="0.25">
      <c r="B21" s="4">
        <v>17</v>
      </c>
      <c r="C21" s="7" t="s">
        <v>151</v>
      </c>
      <c r="D21" s="7" t="s">
        <v>152</v>
      </c>
      <c r="E21" s="8">
        <v>48</v>
      </c>
      <c r="F21" s="8"/>
      <c r="G21" s="8"/>
      <c r="H21" s="4"/>
    </row>
    <row r="22" spans="2:8" ht="30" x14ac:dyDescent="0.25">
      <c r="B22" s="4">
        <v>18</v>
      </c>
      <c r="C22" s="7" t="s">
        <v>153</v>
      </c>
      <c r="D22" s="7" t="s">
        <v>154</v>
      </c>
      <c r="E22" s="8" t="s">
        <v>117</v>
      </c>
      <c r="F22" s="8"/>
      <c r="G22" s="8"/>
      <c r="H22" s="4"/>
    </row>
    <row r="23" spans="2:8" x14ac:dyDescent="0.25">
      <c r="B23" s="4">
        <v>19</v>
      </c>
      <c r="C23" s="9" t="s">
        <v>155</v>
      </c>
      <c r="D23" s="9" t="s">
        <v>156</v>
      </c>
      <c r="E23" s="8">
        <v>41</v>
      </c>
      <c r="F23" s="8"/>
      <c r="G23" s="8"/>
      <c r="H23" s="4"/>
    </row>
    <row r="24" spans="2:8" x14ac:dyDescent="0.25">
      <c r="B24" s="4">
        <v>20</v>
      </c>
      <c r="C24" s="7" t="s">
        <v>157</v>
      </c>
      <c r="D24" s="7" t="s">
        <v>158</v>
      </c>
      <c r="E24" s="8">
        <v>59</v>
      </c>
      <c r="F24" s="8"/>
      <c r="G24" s="8"/>
      <c r="H24" s="4"/>
    </row>
    <row r="25" spans="2:8" x14ac:dyDescent="0.25">
      <c r="B25" s="4">
        <v>21</v>
      </c>
      <c r="C25" s="7" t="s">
        <v>159</v>
      </c>
      <c r="D25" s="7" t="s">
        <v>160</v>
      </c>
      <c r="E25" s="4">
        <v>150</v>
      </c>
      <c r="F25" s="4"/>
      <c r="G25" s="4"/>
      <c r="H25" s="4"/>
    </row>
    <row r="26" spans="2:8" x14ac:dyDescent="0.25">
      <c r="B26" s="4">
        <v>22</v>
      </c>
      <c r="C26" s="7" t="s">
        <v>161</v>
      </c>
      <c r="D26" s="7" t="s">
        <v>162</v>
      </c>
      <c r="E26" s="4" t="s">
        <v>117</v>
      </c>
      <c r="F26" s="4"/>
      <c r="G26" s="4"/>
      <c r="H26" s="4"/>
    </row>
    <row r="27" spans="2:8" x14ac:dyDescent="0.25">
      <c r="B27" s="4">
        <v>23</v>
      </c>
      <c r="C27" s="7" t="s">
        <v>163</v>
      </c>
      <c r="D27" s="7" t="s">
        <v>164</v>
      </c>
      <c r="E27" s="4">
        <v>81</v>
      </c>
      <c r="F27" s="4"/>
      <c r="G27" s="4"/>
      <c r="H27" s="4"/>
    </row>
    <row r="28" spans="2:8" x14ac:dyDescent="0.25">
      <c r="B28" s="4">
        <v>24</v>
      </c>
      <c r="C28" s="7" t="s">
        <v>165</v>
      </c>
      <c r="D28" s="7" t="s">
        <v>166</v>
      </c>
      <c r="E28" s="8">
        <v>93</v>
      </c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59</v>
      </c>
      <c r="D37" s="8" t="s">
        <v>60</v>
      </c>
      <c r="E37" s="13"/>
    </row>
    <row r="38" spans="2:8" x14ac:dyDescent="0.25">
      <c r="C38" s="14" t="s">
        <v>61</v>
      </c>
      <c r="D38" s="4">
        <f>COUNTIF(E5:E34,"&lt;40")</f>
        <v>1</v>
      </c>
      <c r="E38" s="2"/>
    </row>
    <row r="39" spans="2:8" x14ac:dyDescent="0.25">
      <c r="C39" s="15" t="s">
        <v>62</v>
      </c>
      <c r="D39" s="4">
        <f>SUMPRODUCT((E5:E34&gt;=40)*(E5:E34&lt;=69))</f>
        <v>10</v>
      </c>
      <c r="E39" s="2"/>
    </row>
    <row r="40" spans="2:8" x14ac:dyDescent="0.25">
      <c r="C40" s="16" t="s">
        <v>63</v>
      </c>
      <c r="D40" s="4">
        <f>SUMPRODUCT((E5:E34&gt;=70)*(E5:E34&lt;=80))</f>
        <v>0</v>
      </c>
      <c r="E40" s="2"/>
    </row>
    <row r="41" spans="2:8" x14ac:dyDescent="0.25">
      <c r="C41" s="17" t="s">
        <v>64</v>
      </c>
      <c r="D41" s="4">
        <f>SUMPRODUCT((E5:E34&gt;=81)*(E5:E34&lt;=101))</f>
        <v>4</v>
      </c>
      <c r="E41" s="2"/>
    </row>
    <row r="42" spans="2:8" x14ac:dyDescent="0.25">
      <c r="C42" s="18" t="s">
        <v>65</v>
      </c>
      <c r="D42" s="4">
        <f>COUNTIF(E5:E34,"&gt;101")</f>
        <v>6</v>
      </c>
      <c r="E42" s="2"/>
    </row>
    <row r="43" spans="2:8" x14ac:dyDescent="0.25">
      <c r="C43" s="19" t="s">
        <v>66</v>
      </c>
      <c r="D43" s="20">
        <f>SUM(D38:D42)</f>
        <v>21</v>
      </c>
      <c r="E43" s="2"/>
    </row>
    <row r="44" spans="2:8" x14ac:dyDescent="0.25">
      <c r="C44" s="21" t="s">
        <v>67</v>
      </c>
      <c r="D44" s="22">
        <f>COUNTIF(E5:E34,"Non évaluable")</f>
        <v>0</v>
      </c>
      <c r="E44" s="2"/>
    </row>
    <row r="45" spans="2:8" x14ac:dyDescent="0.25">
      <c r="C45" s="23" t="s">
        <v>68</v>
      </c>
      <c r="D45" s="4">
        <f>COUNTIF(E5:E34,"Absent")</f>
        <v>3</v>
      </c>
      <c r="E45" s="2"/>
    </row>
    <row r="46" spans="2:8" x14ac:dyDescent="0.25">
      <c r="C46" s="19" t="s">
        <v>69</v>
      </c>
      <c r="D46" s="20">
        <f>SUM(D43:D45)</f>
        <v>24</v>
      </c>
      <c r="E46" s="2"/>
    </row>
    <row r="49" spans="3:4" ht="45" x14ac:dyDescent="0.25">
      <c r="C49" s="8" t="s">
        <v>70</v>
      </c>
      <c r="D49" s="8" t="s">
        <v>60</v>
      </c>
    </row>
    <row r="50" spans="3:4" x14ac:dyDescent="0.25">
      <c r="C50" s="14" t="s">
        <v>61</v>
      </c>
      <c r="D50" s="4">
        <f>COUNTIF(F5:F34,"&lt;40")</f>
        <v>0</v>
      </c>
    </row>
    <row r="51" spans="3:4" x14ac:dyDescent="0.25">
      <c r="C51" s="15" t="s">
        <v>62</v>
      </c>
      <c r="D51" s="4">
        <f>SUMPRODUCT((F5:F34&gt;=40)*(F5:F34&lt;=69))</f>
        <v>0</v>
      </c>
    </row>
    <row r="52" spans="3:4" x14ac:dyDescent="0.25">
      <c r="C52" s="16" t="s">
        <v>63</v>
      </c>
      <c r="D52" s="4">
        <f>SUMPRODUCT((F5:F34&gt;=70)*(F5:F34&lt;=80))</f>
        <v>0</v>
      </c>
    </row>
    <row r="53" spans="3:4" x14ac:dyDescent="0.25">
      <c r="C53" s="17" t="s">
        <v>64</v>
      </c>
      <c r="D53" s="4">
        <f>SUMPRODUCT((F5:F34&gt;=81)*(F5:F34&lt;=101))</f>
        <v>0</v>
      </c>
    </row>
    <row r="54" spans="3:4" x14ac:dyDescent="0.25">
      <c r="C54" s="18" t="s">
        <v>65</v>
      </c>
      <c r="D54" s="4">
        <f>COUNTIF(F5:F34,"&gt;101")</f>
        <v>0</v>
      </c>
    </row>
    <row r="55" spans="3:4" x14ac:dyDescent="0.25">
      <c r="C55" s="19" t="s">
        <v>66</v>
      </c>
      <c r="D55" s="20">
        <f>SUM(D50:D54)</f>
        <v>0</v>
      </c>
    </row>
    <row r="56" spans="3:4" x14ac:dyDescent="0.25">
      <c r="C56" s="21" t="s">
        <v>67</v>
      </c>
      <c r="D56" s="22">
        <f>COUNTIF(F5:F34,"Non évaluable")</f>
        <v>0</v>
      </c>
    </row>
    <row r="57" spans="3:4" x14ac:dyDescent="0.25">
      <c r="C57" s="23" t="s">
        <v>68</v>
      </c>
      <c r="D57" s="4">
        <f>COUNTIF(F5:F34,"Absent")</f>
        <v>0</v>
      </c>
    </row>
    <row r="58" spans="3:4" x14ac:dyDescent="0.25">
      <c r="C58" s="19" t="s">
        <v>69</v>
      </c>
      <c r="D58" s="20">
        <f>SUM(D55:D57)</f>
        <v>0</v>
      </c>
    </row>
    <row r="61" spans="3:4" ht="45" x14ac:dyDescent="0.25">
      <c r="C61" s="8" t="s">
        <v>71</v>
      </c>
      <c r="D61" s="8" t="s">
        <v>60</v>
      </c>
    </row>
    <row r="62" spans="3:4" x14ac:dyDescent="0.25">
      <c r="C62" s="14" t="s">
        <v>61</v>
      </c>
      <c r="D62" s="4">
        <f>COUNTIF(G5:G34,"&lt;40")</f>
        <v>0</v>
      </c>
    </row>
    <row r="63" spans="3:4" x14ac:dyDescent="0.25">
      <c r="C63" s="15" t="s">
        <v>62</v>
      </c>
      <c r="D63" s="4">
        <f>SUMPRODUCT((G5:G34&gt;=40)*(G5:G34&lt;=69))</f>
        <v>0</v>
      </c>
    </row>
    <row r="64" spans="3:4" x14ac:dyDescent="0.25">
      <c r="C64" s="16" t="s">
        <v>63</v>
      </c>
      <c r="D64" s="4">
        <f>SUMPRODUCT((G5:G34&gt;=70)*(G5:G34&lt;=80))</f>
        <v>0</v>
      </c>
    </row>
    <row r="65" spans="3:4" x14ac:dyDescent="0.25">
      <c r="C65" s="17" t="s">
        <v>64</v>
      </c>
      <c r="D65" s="4">
        <f>SUMPRODUCT((G5:G34&gt;=81)*(G5:G34&lt;=101))</f>
        <v>0</v>
      </c>
    </row>
    <row r="66" spans="3:4" x14ac:dyDescent="0.25">
      <c r="C66" s="18" t="s">
        <v>65</v>
      </c>
      <c r="D66" s="4">
        <f>COUNTIF(G5:G34,"&gt;101")</f>
        <v>0</v>
      </c>
    </row>
    <row r="67" spans="3:4" x14ac:dyDescent="0.25">
      <c r="C67" s="19" t="s">
        <v>66</v>
      </c>
      <c r="D67" s="20">
        <f>SUM(D62:D66)</f>
        <v>0</v>
      </c>
    </row>
    <row r="68" spans="3:4" x14ac:dyDescent="0.25">
      <c r="C68" s="21" t="s">
        <v>67</v>
      </c>
      <c r="D68" s="22">
        <f>COUNTIF(G5:G34,"Non évaluable")</f>
        <v>0</v>
      </c>
    </row>
    <row r="69" spans="3:4" x14ac:dyDescent="0.25">
      <c r="C69" s="23" t="s">
        <v>68</v>
      </c>
      <c r="D69" s="4">
        <f>COUNTIF(G5:G34,"Absent")</f>
        <v>0</v>
      </c>
    </row>
    <row r="70" spans="3:4" x14ac:dyDescent="0.25">
      <c r="C70" s="19" t="s">
        <v>69</v>
      </c>
      <c r="D70" s="20">
        <f>SUM(D67:D69)</f>
        <v>0</v>
      </c>
    </row>
  </sheetData>
  <conditionalFormatting sqref="E5:G34">
    <cfRule type="containsText" dxfId="101" priority="8" operator="containsText" text="Non évaluable">
      <formula>NOT(ISERROR(SEARCH("Non évaluable",E5)))</formula>
    </cfRule>
  </conditionalFormatting>
  <conditionalFormatting sqref="E5:G34">
    <cfRule type="containsText" dxfId="100" priority="9" operator="containsText" text="Absent">
      <formula>NOT(ISERROR(SEARCH("Absent",E5)))</formula>
    </cfRule>
  </conditionalFormatting>
  <conditionalFormatting sqref="E5:G34">
    <cfRule type="cellIs" dxfId="99" priority="10" operator="lessThan">
      <formula>40</formula>
    </cfRule>
  </conditionalFormatting>
  <conditionalFormatting sqref="E5:G34">
    <cfRule type="cellIs" dxfId="98" priority="11" operator="between">
      <formula>40</formula>
      <formula>69</formula>
    </cfRule>
  </conditionalFormatting>
  <conditionalFormatting sqref="E5:G34">
    <cfRule type="cellIs" dxfId="97" priority="12" operator="between">
      <formula>70</formula>
      <formula>80</formula>
    </cfRule>
  </conditionalFormatting>
  <conditionalFormatting sqref="E5:G34">
    <cfRule type="cellIs" dxfId="96" priority="13" operator="between">
      <formula>81</formula>
      <formula>101</formula>
    </cfRule>
  </conditionalFormatting>
  <conditionalFormatting sqref="E5:G34">
    <cfRule type="cellIs" dxfId="95" priority="14" operator="greaterThan">
      <formula>101</formula>
    </cfRule>
  </conditionalFormatting>
  <conditionalFormatting sqref="E30">
    <cfRule type="containsText" dxfId="94" priority="1" operator="containsText" text="Non évaluable">
      <formula>NOT(ISERROR(SEARCH("Non évaluable",E30)))</formula>
    </cfRule>
  </conditionalFormatting>
  <conditionalFormatting sqref="E30">
    <cfRule type="containsText" dxfId="93" priority="2" operator="containsText" text="Absent">
      <formula>NOT(ISERROR(SEARCH("Absent",E30)))</formula>
    </cfRule>
  </conditionalFormatting>
  <conditionalFormatting sqref="E30">
    <cfRule type="cellIs" dxfId="92" priority="3" operator="lessThan">
      <formula>40</formula>
    </cfRule>
  </conditionalFormatting>
  <conditionalFormatting sqref="E30">
    <cfRule type="cellIs" dxfId="91" priority="4" operator="between">
      <formula>40</formula>
      <formula>69</formula>
    </cfRule>
  </conditionalFormatting>
  <conditionalFormatting sqref="E30">
    <cfRule type="cellIs" dxfId="90" priority="5" operator="between">
      <formula>70</formula>
      <formula>80</formula>
    </cfRule>
  </conditionalFormatting>
  <conditionalFormatting sqref="E30">
    <cfRule type="cellIs" dxfId="89" priority="6" operator="between">
      <formula>81</formula>
      <formula>101</formula>
    </cfRule>
  </conditionalFormatting>
  <conditionalFormatting sqref="E30">
    <cfRule type="cellIs" dxfId="88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63" sqref="K6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167</v>
      </c>
      <c r="F2" s="3" t="s">
        <v>2</v>
      </c>
      <c r="G2" s="3" t="s">
        <v>168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169</v>
      </c>
      <c r="D5" s="7" t="s">
        <v>170</v>
      </c>
      <c r="E5" s="8">
        <v>15</v>
      </c>
      <c r="F5" s="8"/>
      <c r="G5" s="8"/>
      <c r="H5" s="8"/>
    </row>
    <row r="6" spans="2:8" x14ac:dyDescent="0.25">
      <c r="B6" s="4">
        <v>2</v>
      </c>
      <c r="C6" s="7" t="s">
        <v>171</v>
      </c>
      <c r="D6" s="7" t="s">
        <v>172</v>
      </c>
      <c r="E6" s="8">
        <v>109</v>
      </c>
      <c r="F6" s="8"/>
      <c r="G6" s="8"/>
      <c r="H6" s="8"/>
    </row>
    <row r="7" spans="2:8" x14ac:dyDescent="0.25">
      <c r="B7" s="4">
        <v>3</v>
      </c>
      <c r="C7" s="7" t="s">
        <v>173</v>
      </c>
      <c r="D7" s="7" t="s">
        <v>174</v>
      </c>
      <c r="E7" s="8">
        <v>107</v>
      </c>
      <c r="F7" s="8"/>
      <c r="G7" s="8"/>
      <c r="H7" s="8"/>
    </row>
    <row r="8" spans="2:8" x14ac:dyDescent="0.25">
      <c r="B8" s="4">
        <v>4</v>
      </c>
      <c r="C8" s="7" t="s">
        <v>175</v>
      </c>
      <c r="D8" s="7" t="s">
        <v>176</v>
      </c>
      <c r="E8" s="8">
        <v>133</v>
      </c>
      <c r="F8" s="8"/>
      <c r="G8" s="8"/>
      <c r="H8" s="8"/>
    </row>
    <row r="9" spans="2:8" ht="15" customHeight="1" x14ac:dyDescent="0.25">
      <c r="B9" s="4">
        <v>5</v>
      </c>
      <c r="C9" s="7" t="s">
        <v>177</v>
      </c>
      <c r="D9" s="7" t="s">
        <v>178</v>
      </c>
      <c r="E9" s="8">
        <v>104</v>
      </c>
      <c r="F9" s="8"/>
      <c r="G9" s="8"/>
      <c r="H9" s="8"/>
    </row>
    <row r="10" spans="2:8" ht="30" x14ac:dyDescent="0.25">
      <c r="B10" s="4">
        <v>6</v>
      </c>
      <c r="C10" s="7" t="s">
        <v>179</v>
      </c>
      <c r="D10" s="7" t="s">
        <v>180</v>
      </c>
      <c r="E10" s="8">
        <v>45</v>
      </c>
      <c r="F10" s="8"/>
      <c r="G10" s="8"/>
      <c r="H10" s="8"/>
    </row>
    <row r="11" spans="2:8" x14ac:dyDescent="0.25">
      <c r="B11" s="4">
        <v>7</v>
      </c>
      <c r="C11" s="7" t="s">
        <v>27</v>
      </c>
      <c r="D11" s="7" t="s">
        <v>181</v>
      </c>
      <c r="E11" s="8">
        <v>95</v>
      </c>
      <c r="F11" s="8"/>
      <c r="G11" s="8"/>
      <c r="H11" s="8"/>
    </row>
    <row r="12" spans="2:8" x14ac:dyDescent="0.25">
      <c r="B12" s="4">
        <v>8</v>
      </c>
      <c r="C12" s="7" t="s">
        <v>91</v>
      </c>
      <c r="D12" s="7" t="s">
        <v>182</v>
      </c>
      <c r="E12" s="8">
        <v>94</v>
      </c>
      <c r="F12" s="8"/>
      <c r="G12" s="8"/>
      <c r="H12" s="8"/>
    </row>
    <row r="13" spans="2:8" x14ac:dyDescent="0.25">
      <c r="B13" s="4">
        <v>9</v>
      </c>
      <c r="C13" s="7" t="s">
        <v>183</v>
      </c>
      <c r="D13" s="7" t="s">
        <v>184</v>
      </c>
      <c r="E13" s="8">
        <v>58</v>
      </c>
      <c r="F13" s="8"/>
      <c r="G13" s="8"/>
      <c r="H13" s="8"/>
    </row>
    <row r="14" spans="2:8" x14ac:dyDescent="0.25">
      <c r="B14" s="4">
        <v>10</v>
      </c>
      <c r="C14" s="7" t="s">
        <v>185</v>
      </c>
      <c r="D14" s="7" t="s">
        <v>186</v>
      </c>
      <c r="E14" s="8" t="s">
        <v>117</v>
      </c>
      <c r="F14" s="8"/>
      <c r="G14" s="8"/>
      <c r="H14" s="8"/>
    </row>
    <row r="15" spans="2:8" x14ac:dyDescent="0.25">
      <c r="B15" s="4">
        <v>11</v>
      </c>
      <c r="C15" s="7" t="s">
        <v>187</v>
      </c>
      <c r="D15" s="7" t="s">
        <v>188</v>
      </c>
      <c r="E15" s="8">
        <v>123</v>
      </c>
      <c r="F15" s="8"/>
      <c r="G15" s="8"/>
      <c r="H15" s="8"/>
    </row>
    <row r="16" spans="2:8" ht="15" customHeight="1" x14ac:dyDescent="0.25">
      <c r="B16" s="4">
        <v>12</v>
      </c>
      <c r="C16" s="7" t="s">
        <v>189</v>
      </c>
      <c r="D16" s="7" t="s">
        <v>190</v>
      </c>
      <c r="E16" s="8">
        <v>40</v>
      </c>
      <c r="F16" s="8"/>
      <c r="G16" s="8"/>
      <c r="H16" s="8"/>
    </row>
    <row r="17" spans="2:8" x14ac:dyDescent="0.25">
      <c r="B17" s="4">
        <v>13</v>
      </c>
      <c r="C17" s="7" t="s">
        <v>191</v>
      </c>
      <c r="D17" s="7" t="s">
        <v>192</v>
      </c>
      <c r="E17" s="8">
        <v>130</v>
      </c>
      <c r="F17" s="8"/>
      <c r="G17" s="8"/>
      <c r="H17" s="8"/>
    </row>
    <row r="18" spans="2:8" x14ac:dyDescent="0.25">
      <c r="B18" s="4">
        <v>14</v>
      </c>
      <c r="C18" s="7" t="s">
        <v>193</v>
      </c>
      <c r="D18" s="7" t="s">
        <v>194</v>
      </c>
      <c r="E18" s="8">
        <v>57</v>
      </c>
      <c r="F18" s="8"/>
      <c r="G18" s="8"/>
      <c r="H18" s="8"/>
    </row>
    <row r="19" spans="2:8" x14ac:dyDescent="0.25">
      <c r="B19" s="4">
        <v>15</v>
      </c>
      <c r="C19" s="7" t="s">
        <v>195</v>
      </c>
      <c r="D19" s="7" t="s">
        <v>196</v>
      </c>
      <c r="E19" s="8">
        <v>103</v>
      </c>
      <c r="F19" s="8"/>
      <c r="G19" s="8"/>
      <c r="H19" s="8"/>
    </row>
    <row r="20" spans="2:8" x14ac:dyDescent="0.25">
      <c r="B20" s="4">
        <v>16</v>
      </c>
      <c r="C20" s="7" t="s">
        <v>197</v>
      </c>
      <c r="D20" s="7" t="s">
        <v>198</v>
      </c>
      <c r="E20" s="8">
        <v>87</v>
      </c>
      <c r="F20" s="8"/>
      <c r="G20" s="8"/>
      <c r="H20" s="8"/>
    </row>
    <row r="21" spans="2:8" x14ac:dyDescent="0.25">
      <c r="B21" s="4">
        <v>17</v>
      </c>
      <c r="C21" s="7" t="s">
        <v>199</v>
      </c>
      <c r="D21" s="7" t="s">
        <v>200</v>
      </c>
      <c r="E21" s="8">
        <v>101</v>
      </c>
      <c r="F21" s="8"/>
      <c r="G21" s="8"/>
      <c r="H21" s="4"/>
    </row>
    <row r="22" spans="2:8" ht="30" x14ac:dyDescent="0.25">
      <c r="B22" s="4">
        <v>18</v>
      </c>
      <c r="C22" s="7" t="s">
        <v>201</v>
      </c>
      <c r="D22" s="7" t="s">
        <v>202</v>
      </c>
      <c r="E22" s="8">
        <v>63</v>
      </c>
      <c r="F22" s="8"/>
      <c r="G22" s="8"/>
      <c r="H22" s="4"/>
    </row>
    <row r="23" spans="2:8" x14ac:dyDescent="0.25">
      <c r="B23" s="4">
        <v>19</v>
      </c>
      <c r="C23" s="9" t="s">
        <v>203</v>
      </c>
      <c r="D23" s="9" t="s">
        <v>204</v>
      </c>
      <c r="E23" s="8" t="s">
        <v>117</v>
      </c>
      <c r="F23" s="8"/>
      <c r="G23" s="8"/>
      <c r="H23" s="4"/>
    </row>
    <row r="24" spans="2:8" x14ac:dyDescent="0.25">
      <c r="B24" s="4">
        <v>20</v>
      </c>
      <c r="C24" s="7" t="s">
        <v>205</v>
      </c>
      <c r="D24" s="7" t="s">
        <v>206</v>
      </c>
      <c r="E24" s="8">
        <v>76</v>
      </c>
      <c r="F24" s="8"/>
      <c r="G24" s="8"/>
      <c r="H24" s="4"/>
    </row>
    <row r="25" spans="2:8" x14ac:dyDescent="0.25">
      <c r="B25" s="4">
        <v>21</v>
      </c>
      <c r="C25" s="7" t="s">
        <v>207</v>
      </c>
      <c r="D25" s="7" t="s">
        <v>208</v>
      </c>
      <c r="E25" s="4">
        <v>82</v>
      </c>
      <c r="F25" s="4"/>
      <c r="G25" s="4"/>
      <c r="H25" s="4"/>
    </row>
    <row r="26" spans="2:8" x14ac:dyDescent="0.25">
      <c r="B26" s="4">
        <v>22</v>
      </c>
      <c r="C26" s="7" t="s">
        <v>209</v>
      </c>
      <c r="D26" s="7" t="s">
        <v>210</v>
      </c>
      <c r="E26" s="4">
        <v>68</v>
      </c>
      <c r="F26" s="4"/>
      <c r="G26" s="4"/>
      <c r="H26" s="4"/>
    </row>
    <row r="27" spans="2:8" x14ac:dyDescent="0.25">
      <c r="B27" s="4">
        <v>23</v>
      </c>
      <c r="C27" s="7" t="s">
        <v>211</v>
      </c>
      <c r="D27" s="7" t="s">
        <v>212</v>
      </c>
      <c r="E27" s="4">
        <v>63</v>
      </c>
      <c r="F27" s="4"/>
      <c r="G27" s="4"/>
      <c r="H27" s="4"/>
    </row>
    <row r="28" spans="2:8" x14ac:dyDescent="0.25">
      <c r="B28" s="4">
        <v>24</v>
      </c>
      <c r="C28" s="7" t="s">
        <v>213</v>
      </c>
      <c r="D28" s="7" t="s">
        <v>214</v>
      </c>
      <c r="E28" s="8">
        <v>59</v>
      </c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59</v>
      </c>
      <c r="D37" s="8" t="s">
        <v>215</v>
      </c>
      <c r="E37" s="13"/>
    </row>
    <row r="38" spans="2:8" x14ac:dyDescent="0.25">
      <c r="C38" s="14" t="s">
        <v>61</v>
      </c>
      <c r="D38" s="4">
        <f>COUNTIF(E5:E34,"&lt;40")</f>
        <v>1</v>
      </c>
      <c r="E38" s="2"/>
    </row>
    <row r="39" spans="2:8" x14ac:dyDescent="0.25">
      <c r="C39" s="15" t="s">
        <v>62</v>
      </c>
      <c r="D39" s="4">
        <f>SUMPRODUCT((E5:E34&gt;=40)*(E5:E34&lt;=69))</f>
        <v>8</v>
      </c>
      <c r="E39" s="2"/>
    </row>
    <row r="40" spans="2:8" x14ac:dyDescent="0.25">
      <c r="C40" s="16" t="s">
        <v>63</v>
      </c>
      <c r="D40" s="4">
        <f>SUMPRODUCT((E5:E34&gt;=70)*(E5:E34&lt;=80))</f>
        <v>1</v>
      </c>
      <c r="E40" s="2"/>
    </row>
    <row r="41" spans="2:8" x14ac:dyDescent="0.25">
      <c r="C41" s="17" t="s">
        <v>64</v>
      </c>
      <c r="D41" s="4">
        <f>SUMPRODUCT((E5:E34&gt;=81)*(E5:E34&lt;=101))</f>
        <v>5</v>
      </c>
      <c r="E41" s="2"/>
    </row>
    <row r="42" spans="2:8" x14ac:dyDescent="0.25">
      <c r="C42" s="18" t="s">
        <v>65</v>
      </c>
      <c r="D42" s="4">
        <f>COUNTIF(E5:E34,"&gt;101")</f>
        <v>7</v>
      </c>
      <c r="E42" s="2"/>
    </row>
    <row r="43" spans="2:8" x14ac:dyDescent="0.25">
      <c r="C43" s="19" t="s">
        <v>66</v>
      </c>
      <c r="D43" s="20">
        <f>SUM(D38:D42)</f>
        <v>22</v>
      </c>
      <c r="E43" s="2"/>
    </row>
    <row r="44" spans="2:8" x14ac:dyDescent="0.25">
      <c r="C44" s="21" t="s">
        <v>67</v>
      </c>
      <c r="D44" s="22">
        <f>COUNTIF(E5:E34,"Non évaluable")</f>
        <v>0</v>
      </c>
      <c r="E44" s="2"/>
    </row>
    <row r="45" spans="2:8" x14ac:dyDescent="0.25">
      <c r="C45" s="23" t="s">
        <v>68</v>
      </c>
      <c r="D45" s="4">
        <f>COUNTIF(E5:E34,"Absent")</f>
        <v>2</v>
      </c>
      <c r="E45" s="2"/>
    </row>
    <row r="46" spans="2:8" x14ac:dyDescent="0.25">
      <c r="C46" s="19" t="s">
        <v>69</v>
      </c>
      <c r="D46" s="20">
        <f>SUM(D43:D45)</f>
        <v>24</v>
      </c>
      <c r="E46" s="2"/>
    </row>
    <row r="49" spans="3:4" ht="45" x14ac:dyDescent="0.25">
      <c r="C49" s="8" t="s">
        <v>70</v>
      </c>
      <c r="D49" s="8" t="s">
        <v>215</v>
      </c>
    </row>
    <row r="50" spans="3:4" x14ac:dyDescent="0.25">
      <c r="C50" s="14" t="s">
        <v>61</v>
      </c>
      <c r="D50" s="4">
        <f>COUNTIF(F5:F34,"&lt;40")</f>
        <v>0</v>
      </c>
    </row>
    <row r="51" spans="3:4" x14ac:dyDescent="0.25">
      <c r="C51" s="15" t="s">
        <v>62</v>
      </c>
      <c r="D51" s="4">
        <f>SUMPRODUCT((F5:F34&gt;=40)*(F5:F34&lt;=69))</f>
        <v>0</v>
      </c>
    </row>
    <row r="52" spans="3:4" x14ac:dyDescent="0.25">
      <c r="C52" s="16" t="s">
        <v>63</v>
      </c>
      <c r="D52" s="4">
        <f>SUMPRODUCT((F5:F34&gt;=70)*(F5:F34&lt;=80))</f>
        <v>0</v>
      </c>
    </row>
    <row r="53" spans="3:4" x14ac:dyDescent="0.25">
      <c r="C53" s="17" t="s">
        <v>64</v>
      </c>
      <c r="D53" s="4">
        <f>SUMPRODUCT((F5:F34&gt;=81)*(F5:F34&lt;=101))</f>
        <v>0</v>
      </c>
    </row>
    <row r="54" spans="3:4" x14ac:dyDescent="0.25">
      <c r="C54" s="18" t="s">
        <v>65</v>
      </c>
      <c r="D54" s="4">
        <f>COUNTIF(F5:F34,"&gt;101")</f>
        <v>0</v>
      </c>
    </row>
    <row r="55" spans="3:4" x14ac:dyDescent="0.25">
      <c r="C55" s="19" t="s">
        <v>66</v>
      </c>
      <c r="D55" s="20">
        <f>SUM(D50:D54)</f>
        <v>0</v>
      </c>
    </row>
    <row r="56" spans="3:4" x14ac:dyDescent="0.25">
      <c r="C56" s="21" t="s">
        <v>67</v>
      </c>
      <c r="D56" s="22">
        <f>COUNTIF(F5:F34,"Non évaluable")</f>
        <v>0</v>
      </c>
    </row>
    <row r="57" spans="3:4" x14ac:dyDescent="0.25">
      <c r="C57" s="23" t="s">
        <v>68</v>
      </c>
      <c r="D57" s="4">
        <f>COUNTIF(F5:F34,"Absent")</f>
        <v>0</v>
      </c>
    </row>
    <row r="58" spans="3:4" x14ac:dyDescent="0.25">
      <c r="C58" s="19" t="s">
        <v>69</v>
      </c>
      <c r="D58" s="20">
        <f>SUM(D55:D57)</f>
        <v>0</v>
      </c>
    </row>
    <row r="61" spans="3:4" ht="45" x14ac:dyDescent="0.25">
      <c r="C61" s="8" t="s">
        <v>71</v>
      </c>
      <c r="D61" s="8" t="s">
        <v>215</v>
      </c>
    </row>
    <row r="62" spans="3:4" x14ac:dyDescent="0.25">
      <c r="C62" s="14" t="s">
        <v>61</v>
      </c>
      <c r="D62" s="4">
        <f>COUNTIF(G5:G34,"&lt;40")</f>
        <v>0</v>
      </c>
    </row>
    <row r="63" spans="3:4" x14ac:dyDescent="0.25">
      <c r="C63" s="15" t="s">
        <v>62</v>
      </c>
      <c r="D63" s="4">
        <f>SUMPRODUCT((G5:G34&gt;=40)*(G5:G34&lt;=69))</f>
        <v>0</v>
      </c>
    </row>
    <row r="64" spans="3:4" x14ac:dyDescent="0.25">
      <c r="C64" s="16" t="s">
        <v>63</v>
      </c>
      <c r="D64" s="4">
        <f>SUMPRODUCT((G5:G34&gt;=70)*(G5:G34&lt;=80))</f>
        <v>0</v>
      </c>
    </row>
    <row r="65" spans="3:4" x14ac:dyDescent="0.25">
      <c r="C65" s="17" t="s">
        <v>64</v>
      </c>
      <c r="D65" s="4">
        <f>SUMPRODUCT((G5:G34&gt;=81)*(G5:G34&lt;=101))</f>
        <v>0</v>
      </c>
    </row>
    <row r="66" spans="3:4" x14ac:dyDescent="0.25">
      <c r="C66" s="18" t="s">
        <v>65</v>
      </c>
      <c r="D66" s="4">
        <f>COUNTIF(G5:G34,"&gt;101")</f>
        <v>0</v>
      </c>
    </row>
    <row r="67" spans="3:4" x14ac:dyDescent="0.25">
      <c r="C67" s="19" t="s">
        <v>66</v>
      </c>
      <c r="D67" s="20">
        <f>SUM(D62:D66)</f>
        <v>0</v>
      </c>
    </row>
    <row r="68" spans="3:4" x14ac:dyDescent="0.25">
      <c r="C68" s="21" t="s">
        <v>67</v>
      </c>
      <c r="D68" s="22">
        <f>COUNTIF(G5:G34,"Non évaluable")</f>
        <v>0</v>
      </c>
    </row>
    <row r="69" spans="3:4" x14ac:dyDescent="0.25">
      <c r="C69" s="23" t="s">
        <v>68</v>
      </c>
      <c r="D69" s="4">
        <f>COUNTIF(G5:G34,"Absent")</f>
        <v>0</v>
      </c>
    </row>
    <row r="70" spans="3:4" x14ac:dyDescent="0.25">
      <c r="C70" s="19" t="s">
        <v>69</v>
      </c>
      <c r="D70" s="20">
        <f>SUM(D67:D69)</f>
        <v>0</v>
      </c>
    </row>
  </sheetData>
  <conditionalFormatting sqref="E5:G34">
    <cfRule type="containsText" dxfId="87" priority="8" operator="containsText" text="Non évaluable">
      <formula>NOT(ISERROR(SEARCH("Non évaluable",E5)))</formula>
    </cfRule>
  </conditionalFormatting>
  <conditionalFormatting sqref="E5:G34">
    <cfRule type="containsText" dxfId="86" priority="9" operator="containsText" text="Absent">
      <formula>NOT(ISERROR(SEARCH("Absent",E5)))</formula>
    </cfRule>
  </conditionalFormatting>
  <conditionalFormatting sqref="E5:G34">
    <cfRule type="cellIs" dxfId="85" priority="10" operator="lessThan">
      <formula>40</formula>
    </cfRule>
  </conditionalFormatting>
  <conditionalFormatting sqref="E5:G34">
    <cfRule type="cellIs" dxfId="84" priority="11" operator="between">
      <formula>40</formula>
      <formula>69</formula>
    </cfRule>
  </conditionalFormatting>
  <conditionalFormatting sqref="E5:G34">
    <cfRule type="cellIs" dxfId="83" priority="12" operator="between">
      <formula>70</formula>
      <formula>80</formula>
    </cfRule>
  </conditionalFormatting>
  <conditionalFormatting sqref="E5:G34">
    <cfRule type="cellIs" dxfId="82" priority="13" operator="between">
      <formula>81</formula>
      <formula>101</formula>
    </cfRule>
  </conditionalFormatting>
  <conditionalFormatting sqref="E5:G34">
    <cfRule type="cellIs" dxfId="81" priority="14" operator="greaterThan">
      <formula>101</formula>
    </cfRule>
  </conditionalFormatting>
  <conditionalFormatting sqref="E30">
    <cfRule type="containsText" dxfId="80" priority="1" operator="containsText" text="Non évaluable">
      <formula>NOT(ISERROR(SEARCH("Non évaluable",E30)))</formula>
    </cfRule>
  </conditionalFormatting>
  <conditionalFormatting sqref="E30">
    <cfRule type="containsText" dxfId="79" priority="2" operator="containsText" text="Absent">
      <formula>NOT(ISERROR(SEARCH("Absent",E30)))</formula>
    </cfRule>
  </conditionalFormatting>
  <conditionalFormatting sqref="E30">
    <cfRule type="cellIs" dxfId="78" priority="3" operator="lessThan">
      <formula>40</formula>
    </cfRule>
  </conditionalFormatting>
  <conditionalFormatting sqref="E30">
    <cfRule type="cellIs" dxfId="77" priority="4" operator="between">
      <formula>40</formula>
      <formula>69</formula>
    </cfRule>
  </conditionalFormatting>
  <conditionalFormatting sqref="E30">
    <cfRule type="cellIs" dxfId="76" priority="5" operator="between">
      <formula>70</formula>
      <formula>80</formula>
    </cfRule>
  </conditionalFormatting>
  <conditionalFormatting sqref="E30">
    <cfRule type="cellIs" dxfId="75" priority="6" operator="between">
      <formula>81</formula>
      <formula>101</formula>
    </cfRule>
  </conditionalFormatting>
  <conditionalFormatting sqref="E30">
    <cfRule type="cellIs" dxfId="74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I72" sqref="I7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216</v>
      </c>
      <c r="F2" s="3" t="s">
        <v>2</v>
      </c>
      <c r="G2" s="3" t="s">
        <v>217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218</v>
      </c>
      <c r="D5" s="7" t="s">
        <v>219</v>
      </c>
      <c r="E5" s="8">
        <v>111</v>
      </c>
      <c r="F5" s="8"/>
      <c r="G5" s="8"/>
      <c r="H5" s="8"/>
    </row>
    <row r="6" spans="2:8" x14ac:dyDescent="0.25">
      <c r="B6" s="4">
        <v>2</v>
      </c>
      <c r="C6" s="7" t="s">
        <v>220</v>
      </c>
      <c r="D6" s="7" t="s">
        <v>221</v>
      </c>
      <c r="E6" s="8">
        <v>98</v>
      </c>
      <c r="F6" s="8"/>
      <c r="G6" s="8"/>
      <c r="H6" s="8"/>
    </row>
    <row r="7" spans="2:8" x14ac:dyDescent="0.25">
      <c r="B7" s="4">
        <v>3</v>
      </c>
      <c r="C7" s="7" t="s">
        <v>222</v>
      </c>
      <c r="D7" s="7" t="s">
        <v>223</v>
      </c>
      <c r="E7" s="8">
        <v>85</v>
      </c>
      <c r="F7" s="8"/>
      <c r="G7" s="8"/>
      <c r="H7" s="8"/>
    </row>
    <row r="8" spans="2:8" x14ac:dyDescent="0.25">
      <c r="B8" s="4">
        <v>4</v>
      </c>
      <c r="C8" s="7" t="s">
        <v>224</v>
      </c>
      <c r="D8" s="7" t="s">
        <v>225</v>
      </c>
      <c r="E8" s="8">
        <v>131</v>
      </c>
      <c r="F8" s="8"/>
      <c r="G8" s="8"/>
      <c r="H8" s="8"/>
    </row>
    <row r="9" spans="2:8" ht="15" customHeight="1" x14ac:dyDescent="0.25">
      <c r="B9" s="4">
        <v>5</v>
      </c>
      <c r="C9" s="7" t="s">
        <v>226</v>
      </c>
      <c r="D9" s="7" t="s">
        <v>227</v>
      </c>
      <c r="E9" s="8">
        <v>130</v>
      </c>
      <c r="F9" s="8"/>
      <c r="G9" s="8"/>
      <c r="H9" s="8"/>
    </row>
    <row r="10" spans="2:8" x14ac:dyDescent="0.25">
      <c r="B10" s="4">
        <v>6</v>
      </c>
      <c r="C10" s="7" t="s">
        <v>228</v>
      </c>
      <c r="D10" s="7" t="s">
        <v>229</v>
      </c>
      <c r="E10" s="8">
        <v>54</v>
      </c>
      <c r="F10" s="8"/>
      <c r="G10" s="8"/>
      <c r="H10" s="8"/>
    </row>
    <row r="11" spans="2:8" x14ac:dyDescent="0.25">
      <c r="B11" s="4">
        <v>7</v>
      </c>
      <c r="C11" s="7" t="s">
        <v>230</v>
      </c>
      <c r="D11" s="7" t="s">
        <v>231</v>
      </c>
      <c r="E11" s="8">
        <v>63</v>
      </c>
      <c r="F11" s="8"/>
      <c r="G11" s="8"/>
      <c r="H11" s="8"/>
    </row>
    <row r="12" spans="2:8" x14ac:dyDescent="0.25">
      <c r="B12" s="4">
        <v>8</v>
      </c>
      <c r="C12" s="7" t="s">
        <v>232</v>
      </c>
      <c r="D12" s="7" t="s">
        <v>233</v>
      </c>
      <c r="E12" s="8">
        <v>61</v>
      </c>
      <c r="F12" s="8"/>
      <c r="G12" s="8"/>
      <c r="H12" s="8"/>
    </row>
    <row r="13" spans="2:8" x14ac:dyDescent="0.25">
      <c r="B13" s="4">
        <v>9</v>
      </c>
      <c r="C13" s="7" t="s">
        <v>234</v>
      </c>
      <c r="D13" s="7" t="s">
        <v>235</v>
      </c>
      <c r="E13" s="8" t="s">
        <v>117</v>
      </c>
      <c r="F13" s="8"/>
      <c r="G13" s="8"/>
      <c r="H13" s="8"/>
    </row>
    <row r="14" spans="2:8" x14ac:dyDescent="0.25">
      <c r="B14" s="4">
        <v>10</v>
      </c>
      <c r="C14" s="7" t="s">
        <v>236</v>
      </c>
      <c r="D14" s="7" t="s">
        <v>237</v>
      </c>
      <c r="E14" s="8">
        <v>43</v>
      </c>
      <c r="F14" s="8"/>
      <c r="G14" s="8"/>
      <c r="H14" s="8"/>
    </row>
    <row r="15" spans="2:8" x14ac:dyDescent="0.25">
      <c r="B15" s="4">
        <v>11</v>
      </c>
      <c r="C15" s="7" t="s">
        <v>238</v>
      </c>
      <c r="D15" s="7" t="s">
        <v>239</v>
      </c>
      <c r="E15" s="8">
        <v>105</v>
      </c>
      <c r="F15" s="8"/>
      <c r="G15" s="8"/>
      <c r="H15" s="8"/>
    </row>
    <row r="16" spans="2:8" ht="15" customHeight="1" x14ac:dyDescent="0.25">
      <c r="B16" s="4">
        <v>12</v>
      </c>
      <c r="C16" s="7" t="s">
        <v>240</v>
      </c>
      <c r="D16" s="7" t="s">
        <v>241</v>
      </c>
      <c r="E16" s="8">
        <v>59</v>
      </c>
      <c r="F16" s="8"/>
      <c r="G16" s="8"/>
      <c r="H16" s="8"/>
    </row>
    <row r="17" spans="2:8" x14ac:dyDescent="0.25">
      <c r="B17" s="4">
        <v>13</v>
      </c>
      <c r="C17" s="7" t="s">
        <v>242</v>
      </c>
      <c r="D17" s="7" t="s">
        <v>243</v>
      </c>
      <c r="E17" s="8">
        <v>110</v>
      </c>
      <c r="F17" s="8"/>
      <c r="G17" s="8"/>
      <c r="H17" s="8"/>
    </row>
    <row r="18" spans="2:8" x14ac:dyDescent="0.25">
      <c r="B18" s="4">
        <v>14</v>
      </c>
      <c r="C18" s="7" t="s">
        <v>244</v>
      </c>
      <c r="D18" s="7" t="s">
        <v>245</v>
      </c>
      <c r="E18" s="8">
        <v>80</v>
      </c>
      <c r="F18" s="8"/>
      <c r="G18" s="8"/>
      <c r="H18" s="8"/>
    </row>
    <row r="19" spans="2:8" x14ac:dyDescent="0.25">
      <c r="B19" s="4">
        <v>15</v>
      </c>
      <c r="C19" s="7" t="s">
        <v>246</v>
      </c>
      <c r="D19" s="7" t="s">
        <v>247</v>
      </c>
      <c r="E19" s="8">
        <v>101</v>
      </c>
      <c r="F19" s="8"/>
      <c r="G19" s="8"/>
      <c r="H19" s="8"/>
    </row>
    <row r="20" spans="2:8" x14ac:dyDescent="0.25">
      <c r="B20" s="4">
        <v>16</v>
      </c>
      <c r="C20" s="7" t="s">
        <v>248</v>
      </c>
      <c r="D20" s="7" t="s">
        <v>249</v>
      </c>
      <c r="E20" s="8">
        <v>175</v>
      </c>
      <c r="F20" s="8"/>
      <c r="G20" s="8"/>
      <c r="H20" s="8"/>
    </row>
    <row r="21" spans="2:8" x14ac:dyDescent="0.25">
      <c r="B21" s="4">
        <v>17</v>
      </c>
      <c r="C21" s="7" t="s">
        <v>250</v>
      </c>
      <c r="D21" s="7" t="s">
        <v>251</v>
      </c>
      <c r="E21" s="8">
        <v>104</v>
      </c>
      <c r="F21" s="8"/>
      <c r="G21" s="8"/>
      <c r="H21" s="4"/>
    </row>
    <row r="22" spans="2:8" x14ac:dyDescent="0.25">
      <c r="B22" s="4">
        <v>18</v>
      </c>
      <c r="C22" s="7" t="s">
        <v>252</v>
      </c>
      <c r="D22" s="7" t="s">
        <v>253</v>
      </c>
      <c r="E22" s="8">
        <v>52</v>
      </c>
      <c r="F22" s="8"/>
      <c r="G22" s="8"/>
      <c r="H22" s="4"/>
    </row>
    <row r="23" spans="2:8" x14ac:dyDescent="0.25">
      <c r="B23" s="4">
        <v>19</v>
      </c>
      <c r="C23" s="9" t="s">
        <v>254</v>
      </c>
      <c r="D23" s="9" t="s">
        <v>255</v>
      </c>
      <c r="E23" s="8">
        <v>91</v>
      </c>
      <c r="F23" s="8"/>
      <c r="G23" s="8"/>
      <c r="H23" s="4"/>
    </row>
    <row r="24" spans="2:8" x14ac:dyDescent="0.25">
      <c r="B24" s="4">
        <v>20</v>
      </c>
      <c r="C24" s="7" t="s">
        <v>256</v>
      </c>
      <c r="D24" s="7" t="s">
        <v>257</v>
      </c>
      <c r="E24" s="8">
        <v>73</v>
      </c>
      <c r="F24" s="8"/>
      <c r="G24" s="8"/>
      <c r="H24" s="4"/>
    </row>
    <row r="25" spans="2:8" x14ac:dyDescent="0.25">
      <c r="B25" s="4">
        <v>21</v>
      </c>
      <c r="C25" s="7" t="s">
        <v>258</v>
      </c>
      <c r="D25" s="7" t="s">
        <v>259</v>
      </c>
      <c r="E25" s="4">
        <v>105</v>
      </c>
      <c r="F25" s="4"/>
      <c r="G25" s="4"/>
      <c r="H25" s="4"/>
    </row>
    <row r="26" spans="2:8" x14ac:dyDescent="0.25">
      <c r="B26" s="4">
        <v>22</v>
      </c>
      <c r="C26" s="7" t="s">
        <v>260</v>
      </c>
      <c r="D26" s="7" t="s">
        <v>261</v>
      </c>
      <c r="E26" s="4">
        <v>52</v>
      </c>
      <c r="F26" s="4"/>
      <c r="G26" s="4"/>
      <c r="H26" s="4"/>
    </row>
    <row r="27" spans="2:8" x14ac:dyDescent="0.25">
      <c r="B27" s="4">
        <v>23</v>
      </c>
      <c r="C27" s="7" t="s">
        <v>262</v>
      </c>
      <c r="D27" s="7" t="s">
        <v>263</v>
      </c>
      <c r="E27" s="4" t="s">
        <v>117</v>
      </c>
      <c r="F27" s="4"/>
      <c r="G27" s="4"/>
      <c r="H27" s="4"/>
    </row>
    <row r="28" spans="2:8" x14ac:dyDescent="0.25">
      <c r="B28" s="4">
        <v>24</v>
      </c>
      <c r="C28" s="7" t="s">
        <v>264</v>
      </c>
      <c r="D28" s="7" t="s">
        <v>265</v>
      </c>
      <c r="E28" s="8" t="s">
        <v>117</v>
      </c>
      <c r="F28" s="8"/>
      <c r="G28" s="8"/>
      <c r="H28" s="4"/>
    </row>
    <row r="29" spans="2:8" x14ac:dyDescent="0.25">
      <c r="B29" s="4">
        <v>25</v>
      </c>
      <c r="C29" s="7" t="s">
        <v>266</v>
      </c>
      <c r="D29" s="7" t="s">
        <v>267</v>
      </c>
      <c r="E29" s="4">
        <v>65</v>
      </c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59</v>
      </c>
      <c r="D37" s="8" t="s">
        <v>215</v>
      </c>
      <c r="E37" s="13"/>
    </row>
    <row r="38" spans="2:8" x14ac:dyDescent="0.25">
      <c r="C38" s="14" t="s">
        <v>61</v>
      </c>
      <c r="D38" s="4">
        <f>COUNTIF(E5:E34,"&lt;40")</f>
        <v>0</v>
      </c>
      <c r="E38" s="2"/>
    </row>
    <row r="39" spans="2:8" x14ac:dyDescent="0.25">
      <c r="C39" s="15" t="s">
        <v>62</v>
      </c>
      <c r="D39" s="4">
        <f>SUMPRODUCT((E5:E34&gt;=40)*(E5:E34&lt;=69))</f>
        <v>8</v>
      </c>
      <c r="E39" s="2"/>
    </row>
    <row r="40" spans="2:8" x14ac:dyDescent="0.25">
      <c r="C40" s="16" t="s">
        <v>63</v>
      </c>
      <c r="D40" s="4">
        <f>SUMPRODUCT((E5:E34&gt;=70)*(E5:E34&lt;=80))</f>
        <v>2</v>
      </c>
      <c r="E40" s="2"/>
    </row>
    <row r="41" spans="2:8" x14ac:dyDescent="0.25">
      <c r="C41" s="17" t="s">
        <v>64</v>
      </c>
      <c r="D41" s="4">
        <f>SUMPRODUCT((E5:E34&gt;=81)*(E5:E34&lt;=101))</f>
        <v>4</v>
      </c>
      <c r="E41" s="2"/>
    </row>
    <row r="42" spans="2:8" x14ac:dyDescent="0.25">
      <c r="C42" s="18" t="s">
        <v>65</v>
      </c>
      <c r="D42" s="4">
        <f>COUNTIF(E5:E34,"&gt;101")</f>
        <v>8</v>
      </c>
      <c r="E42" s="2"/>
    </row>
    <row r="43" spans="2:8" x14ac:dyDescent="0.25">
      <c r="C43" s="19" t="s">
        <v>66</v>
      </c>
      <c r="D43" s="20">
        <f>SUM(D38:D42)</f>
        <v>22</v>
      </c>
      <c r="E43" s="2"/>
    </row>
    <row r="44" spans="2:8" x14ac:dyDescent="0.25">
      <c r="C44" s="21" t="s">
        <v>67</v>
      </c>
      <c r="D44" s="22">
        <f>COUNTIF(E5:E34,"Non évaluable")</f>
        <v>0</v>
      </c>
      <c r="E44" s="2"/>
    </row>
    <row r="45" spans="2:8" x14ac:dyDescent="0.25">
      <c r="C45" s="23" t="s">
        <v>68</v>
      </c>
      <c r="D45" s="4">
        <f>COUNTIF(E5:E34,"Absent")</f>
        <v>3</v>
      </c>
      <c r="E45" s="2"/>
    </row>
    <row r="46" spans="2:8" x14ac:dyDescent="0.25">
      <c r="C46" s="19" t="s">
        <v>69</v>
      </c>
      <c r="D46" s="20">
        <f>SUM(D43:D45)</f>
        <v>25</v>
      </c>
      <c r="E46" s="2"/>
    </row>
    <row r="49" spans="3:4" ht="45" x14ac:dyDescent="0.25">
      <c r="C49" s="8" t="s">
        <v>70</v>
      </c>
      <c r="D49" s="8" t="s">
        <v>215</v>
      </c>
    </row>
    <row r="50" spans="3:4" x14ac:dyDescent="0.25">
      <c r="C50" s="14" t="s">
        <v>61</v>
      </c>
      <c r="D50" s="4">
        <f>COUNTIF(F5:F34,"&lt;40")</f>
        <v>0</v>
      </c>
    </row>
    <row r="51" spans="3:4" x14ac:dyDescent="0.25">
      <c r="C51" s="15" t="s">
        <v>62</v>
      </c>
      <c r="D51" s="4">
        <f>SUMPRODUCT((F5:F34&gt;=40)*(F5:F34&lt;=69))</f>
        <v>0</v>
      </c>
    </row>
    <row r="52" spans="3:4" x14ac:dyDescent="0.25">
      <c r="C52" s="16" t="s">
        <v>63</v>
      </c>
      <c r="D52" s="4">
        <f>SUMPRODUCT((F5:F34&gt;=70)*(F5:F34&lt;=80))</f>
        <v>0</v>
      </c>
    </row>
    <row r="53" spans="3:4" x14ac:dyDescent="0.25">
      <c r="C53" s="17" t="s">
        <v>64</v>
      </c>
      <c r="D53" s="4">
        <f>SUMPRODUCT((F5:F34&gt;=81)*(F5:F34&lt;=101))</f>
        <v>0</v>
      </c>
    </row>
    <row r="54" spans="3:4" x14ac:dyDescent="0.25">
      <c r="C54" s="18" t="s">
        <v>65</v>
      </c>
      <c r="D54" s="4">
        <f>COUNTIF(F5:F34,"&gt;101")</f>
        <v>0</v>
      </c>
    </row>
    <row r="55" spans="3:4" x14ac:dyDescent="0.25">
      <c r="C55" s="19" t="s">
        <v>66</v>
      </c>
      <c r="D55" s="20">
        <f>SUM(D50:D54)</f>
        <v>0</v>
      </c>
    </row>
    <row r="56" spans="3:4" x14ac:dyDescent="0.25">
      <c r="C56" s="21" t="s">
        <v>67</v>
      </c>
      <c r="D56" s="22">
        <f>COUNTIF(F5:F34,"Non évaluable")</f>
        <v>0</v>
      </c>
    </row>
    <row r="57" spans="3:4" x14ac:dyDescent="0.25">
      <c r="C57" s="23" t="s">
        <v>68</v>
      </c>
      <c r="D57" s="4">
        <f>COUNTIF(F5:F34,"Absent")</f>
        <v>0</v>
      </c>
    </row>
    <row r="58" spans="3:4" x14ac:dyDescent="0.25">
      <c r="C58" s="19" t="s">
        <v>69</v>
      </c>
      <c r="D58" s="20">
        <f>SUM(D55:D57)</f>
        <v>0</v>
      </c>
    </row>
    <row r="61" spans="3:4" ht="45" x14ac:dyDescent="0.25">
      <c r="C61" s="8" t="s">
        <v>71</v>
      </c>
      <c r="D61" s="8" t="s">
        <v>215</v>
      </c>
    </row>
    <row r="62" spans="3:4" x14ac:dyDescent="0.25">
      <c r="C62" s="14" t="s">
        <v>61</v>
      </c>
      <c r="D62" s="4">
        <f>COUNTIF(G5:G34,"&lt;40")</f>
        <v>0</v>
      </c>
    </row>
    <row r="63" spans="3:4" x14ac:dyDescent="0.25">
      <c r="C63" s="15" t="s">
        <v>62</v>
      </c>
      <c r="D63" s="4">
        <f>SUMPRODUCT((G5:G34&gt;=40)*(G5:G34&lt;=69))</f>
        <v>0</v>
      </c>
    </row>
    <row r="64" spans="3:4" x14ac:dyDescent="0.25">
      <c r="C64" s="16" t="s">
        <v>63</v>
      </c>
      <c r="D64" s="4">
        <f>SUMPRODUCT((G5:G34&gt;=70)*(G5:G34&lt;=80))</f>
        <v>0</v>
      </c>
    </row>
    <row r="65" spans="3:4" x14ac:dyDescent="0.25">
      <c r="C65" s="17" t="s">
        <v>64</v>
      </c>
      <c r="D65" s="4">
        <f>SUMPRODUCT((G5:G34&gt;=81)*(G5:G34&lt;=101))</f>
        <v>0</v>
      </c>
    </row>
    <row r="66" spans="3:4" x14ac:dyDescent="0.25">
      <c r="C66" s="18" t="s">
        <v>65</v>
      </c>
      <c r="D66" s="4">
        <f>COUNTIF(G5:G34,"&gt;101")</f>
        <v>0</v>
      </c>
    </row>
    <row r="67" spans="3:4" x14ac:dyDescent="0.25">
      <c r="C67" s="19" t="s">
        <v>66</v>
      </c>
      <c r="D67" s="20">
        <f>SUM(D62:D66)</f>
        <v>0</v>
      </c>
    </row>
    <row r="68" spans="3:4" x14ac:dyDescent="0.25">
      <c r="C68" s="21" t="s">
        <v>67</v>
      </c>
      <c r="D68" s="22">
        <f>COUNTIF(G5:G34,"Non évaluable")</f>
        <v>0</v>
      </c>
    </row>
    <row r="69" spans="3:4" x14ac:dyDescent="0.25">
      <c r="C69" s="23" t="s">
        <v>68</v>
      </c>
      <c r="D69" s="4">
        <f>COUNTIF(G5:G34,"Absent")</f>
        <v>0</v>
      </c>
    </row>
    <row r="70" spans="3:4" x14ac:dyDescent="0.25">
      <c r="C70" s="19" t="s">
        <v>69</v>
      </c>
      <c r="D70" s="20">
        <f>SUM(D67:D69)</f>
        <v>0</v>
      </c>
    </row>
  </sheetData>
  <conditionalFormatting sqref="E5:G34">
    <cfRule type="containsText" dxfId="73" priority="8" operator="containsText" text="Non évaluable">
      <formula>NOT(ISERROR(SEARCH("Non évaluable",E5)))</formula>
    </cfRule>
  </conditionalFormatting>
  <conditionalFormatting sqref="E5:G34">
    <cfRule type="containsText" dxfId="72" priority="9" operator="containsText" text="Absent">
      <formula>NOT(ISERROR(SEARCH("Absent",E5)))</formula>
    </cfRule>
  </conditionalFormatting>
  <conditionalFormatting sqref="E5:G34">
    <cfRule type="cellIs" dxfId="71" priority="10" operator="lessThan">
      <formula>40</formula>
    </cfRule>
  </conditionalFormatting>
  <conditionalFormatting sqref="E5:G34">
    <cfRule type="cellIs" dxfId="70" priority="11" operator="between">
      <formula>40</formula>
      <formula>69</formula>
    </cfRule>
  </conditionalFormatting>
  <conditionalFormatting sqref="E5:G34">
    <cfRule type="cellIs" dxfId="69" priority="12" operator="between">
      <formula>70</formula>
      <formula>80</formula>
    </cfRule>
  </conditionalFormatting>
  <conditionalFormatting sqref="E5:G34">
    <cfRule type="cellIs" dxfId="68" priority="13" operator="between">
      <formula>81</formula>
      <formula>101</formula>
    </cfRule>
  </conditionalFormatting>
  <conditionalFormatting sqref="E5:G34">
    <cfRule type="cellIs" dxfId="67" priority="14" operator="greaterThan">
      <formula>101</formula>
    </cfRule>
  </conditionalFormatting>
  <conditionalFormatting sqref="E30">
    <cfRule type="containsText" dxfId="66" priority="1" operator="containsText" text="Non évaluable">
      <formula>NOT(ISERROR(SEARCH("Non évaluable",E30)))</formula>
    </cfRule>
  </conditionalFormatting>
  <conditionalFormatting sqref="E30">
    <cfRule type="containsText" dxfId="65" priority="2" operator="containsText" text="Absent">
      <formula>NOT(ISERROR(SEARCH("Absent",E30)))</formula>
    </cfRule>
  </conditionalFormatting>
  <conditionalFormatting sqref="E30">
    <cfRule type="cellIs" dxfId="64" priority="3" operator="lessThan">
      <formula>40</formula>
    </cfRule>
  </conditionalFormatting>
  <conditionalFormatting sqref="E30">
    <cfRule type="cellIs" dxfId="63" priority="4" operator="between">
      <formula>40</formula>
      <formula>69</formula>
    </cfRule>
  </conditionalFormatting>
  <conditionalFormatting sqref="E30">
    <cfRule type="cellIs" dxfId="62" priority="5" operator="between">
      <formula>70</formula>
      <formula>80</formula>
    </cfRule>
  </conditionalFormatting>
  <conditionalFormatting sqref="E30">
    <cfRule type="cellIs" dxfId="61" priority="6" operator="between">
      <formula>81</formula>
      <formula>101</formula>
    </cfRule>
  </conditionalFormatting>
  <conditionalFormatting sqref="E30">
    <cfRule type="cellIs" dxfId="60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H71" sqref="H7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268</v>
      </c>
      <c r="F2" s="3" t="s">
        <v>2</v>
      </c>
      <c r="G2" s="3" t="s">
        <v>269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270</v>
      </c>
      <c r="D5" s="7" t="s">
        <v>271</v>
      </c>
      <c r="E5" s="8">
        <v>53</v>
      </c>
      <c r="F5" s="8"/>
      <c r="G5" s="8"/>
      <c r="H5" s="8"/>
    </row>
    <row r="6" spans="2:8" x14ac:dyDescent="0.25">
      <c r="B6" s="4">
        <v>2</v>
      </c>
      <c r="C6" s="7" t="s">
        <v>272</v>
      </c>
      <c r="D6" s="7" t="s">
        <v>273</v>
      </c>
      <c r="E6" s="8">
        <v>65</v>
      </c>
      <c r="F6" s="8"/>
      <c r="G6" s="8"/>
      <c r="H6" s="8"/>
    </row>
    <row r="7" spans="2:8" x14ac:dyDescent="0.25">
      <c r="B7" s="4">
        <v>3</v>
      </c>
      <c r="C7" s="7" t="s">
        <v>274</v>
      </c>
      <c r="D7" s="7" t="s">
        <v>275</v>
      </c>
      <c r="E7" s="8">
        <v>161</v>
      </c>
      <c r="F7" s="8"/>
      <c r="G7" s="8"/>
      <c r="H7" s="8"/>
    </row>
    <row r="8" spans="2:8" x14ac:dyDescent="0.25">
      <c r="B8" s="4">
        <v>4</v>
      </c>
      <c r="C8" s="7" t="s">
        <v>276</v>
      </c>
      <c r="D8" s="7" t="s">
        <v>277</v>
      </c>
      <c r="E8" s="8">
        <v>64</v>
      </c>
      <c r="F8" s="8"/>
      <c r="G8" s="8"/>
      <c r="H8" s="8"/>
    </row>
    <row r="9" spans="2:8" ht="15" customHeight="1" x14ac:dyDescent="0.25">
      <c r="B9" s="4">
        <v>5</v>
      </c>
      <c r="C9" s="7" t="s">
        <v>278</v>
      </c>
      <c r="D9" s="7" t="s">
        <v>279</v>
      </c>
      <c r="E9" s="8">
        <v>80</v>
      </c>
      <c r="F9" s="8"/>
      <c r="G9" s="8"/>
      <c r="H9" s="8"/>
    </row>
    <row r="10" spans="2:8" x14ac:dyDescent="0.25">
      <c r="B10" s="4">
        <v>6</v>
      </c>
      <c r="C10" s="7" t="s">
        <v>280</v>
      </c>
      <c r="D10" s="7" t="s">
        <v>281</v>
      </c>
      <c r="E10" s="8">
        <v>92</v>
      </c>
      <c r="F10" s="8"/>
      <c r="G10" s="8"/>
      <c r="H10" s="8"/>
    </row>
    <row r="11" spans="2:8" x14ac:dyDescent="0.25">
      <c r="B11" s="4">
        <v>7</v>
      </c>
      <c r="C11" s="7" t="s">
        <v>282</v>
      </c>
      <c r="D11" s="7" t="s">
        <v>283</v>
      </c>
      <c r="E11" s="8">
        <v>94</v>
      </c>
      <c r="F11" s="8"/>
      <c r="G11" s="8"/>
      <c r="H11" s="8"/>
    </row>
    <row r="12" spans="2:8" x14ac:dyDescent="0.25">
      <c r="B12" s="4">
        <v>8</v>
      </c>
      <c r="C12" s="7" t="s">
        <v>232</v>
      </c>
      <c r="D12" s="7" t="s">
        <v>284</v>
      </c>
      <c r="E12" s="8">
        <v>76</v>
      </c>
      <c r="F12" s="8"/>
      <c r="G12" s="8"/>
      <c r="H12" s="8"/>
    </row>
    <row r="13" spans="2:8" x14ac:dyDescent="0.25">
      <c r="B13" s="4">
        <v>9</v>
      </c>
      <c r="C13" s="7" t="s">
        <v>285</v>
      </c>
      <c r="D13" s="7" t="s">
        <v>286</v>
      </c>
      <c r="E13" s="8">
        <v>97</v>
      </c>
      <c r="F13" s="8"/>
      <c r="G13" s="8"/>
      <c r="H13" s="8"/>
    </row>
    <row r="14" spans="2:8" x14ac:dyDescent="0.25">
      <c r="B14" s="4">
        <v>10</v>
      </c>
      <c r="C14" s="7" t="s">
        <v>287</v>
      </c>
      <c r="D14" s="7" t="s">
        <v>288</v>
      </c>
      <c r="E14" s="8">
        <v>85</v>
      </c>
      <c r="F14" s="8"/>
      <c r="G14" s="8"/>
      <c r="H14" s="8"/>
    </row>
    <row r="15" spans="2:8" x14ac:dyDescent="0.25">
      <c r="B15" s="4">
        <v>11</v>
      </c>
      <c r="C15" s="7" t="s">
        <v>289</v>
      </c>
      <c r="D15" s="7" t="s">
        <v>290</v>
      </c>
      <c r="E15" s="8">
        <v>66</v>
      </c>
      <c r="F15" s="8"/>
      <c r="G15" s="8"/>
      <c r="H15" s="8"/>
    </row>
    <row r="16" spans="2:8" ht="15" customHeight="1" x14ac:dyDescent="0.25">
      <c r="B16" s="4">
        <v>12</v>
      </c>
      <c r="C16" s="11"/>
      <c r="D16" s="11"/>
      <c r="E16" s="8"/>
      <c r="F16" s="8"/>
      <c r="G16" s="8"/>
      <c r="H16" s="8"/>
    </row>
    <row r="17" spans="2:8" x14ac:dyDescent="0.25">
      <c r="B17" s="4">
        <v>13</v>
      </c>
      <c r="C17" s="11"/>
      <c r="D17" s="11"/>
      <c r="E17" s="8"/>
      <c r="F17" s="8"/>
      <c r="G17" s="8"/>
      <c r="H17" s="8"/>
    </row>
    <row r="18" spans="2:8" x14ac:dyDescent="0.25">
      <c r="B18" s="4">
        <v>14</v>
      </c>
      <c r="C18" s="11"/>
      <c r="D18" s="11"/>
      <c r="E18" s="8"/>
      <c r="F18" s="8"/>
      <c r="G18" s="8"/>
      <c r="H18" s="8"/>
    </row>
    <row r="19" spans="2:8" x14ac:dyDescent="0.25">
      <c r="B19" s="4">
        <v>15</v>
      </c>
      <c r="C19" s="11"/>
      <c r="D19" s="11"/>
      <c r="E19" s="8"/>
      <c r="F19" s="8"/>
      <c r="G19" s="8"/>
      <c r="H19" s="8"/>
    </row>
    <row r="20" spans="2:8" x14ac:dyDescent="0.25">
      <c r="B20" s="4">
        <v>16</v>
      </c>
      <c r="C20" s="11"/>
      <c r="D20" s="11"/>
      <c r="E20" s="8"/>
      <c r="F20" s="8"/>
      <c r="G20" s="8"/>
      <c r="H20" s="8"/>
    </row>
    <row r="21" spans="2:8" x14ac:dyDescent="0.25">
      <c r="B21" s="4">
        <v>17</v>
      </c>
      <c r="C21" s="11"/>
      <c r="D21" s="11"/>
      <c r="E21" s="8"/>
      <c r="F21" s="8"/>
      <c r="G21" s="8"/>
      <c r="H21" s="4"/>
    </row>
    <row r="22" spans="2:8" x14ac:dyDescent="0.25">
      <c r="B22" s="4">
        <v>18</v>
      </c>
      <c r="C22" s="11"/>
      <c r="D22" s="11"/>
      <c r="E22" s="8"/>
      <c r="F22" s="8"/>
      <c r="G22" s="8"/>
      <c r="H22" s="4"/>
    </row>
    <row r="23" spans="2:8" x14ac:dyDescent="0.25">
      <c r="B23" s="4">
        <v>19</v>
      </c>
      <c r="C23" s="3"/>
      <c r="D23" s="3"/>
      <c r="E23" s="8"/>
      <c r="F23" s="8"/>
      <c r="G23" s="8"/>
      <c r="H23" s="4"/>
    </row>
    <row r="24" spans="2:8" x14ac:dyDescent="0.25">
      <c r="B24" s="4">
        <v>20</v>
      </c>
      <c r="C24" s="10"/>
      <c r="D24" s="10"/>
      <c r="E24" s="8"/>
      <c r="F24" s="8"/>
      <c r="G24" s="8"/>
      <c r="H24" s="4"/>
    </row>
    <row r="25" spans="2:8" x14ac:dyDescent="0.25">
      <c r="B25" s="4">
        <v>21</v>
      </c>
      <c r="C25" s="10"/>
      <c r="D25" s="10"/>
      <c r="E25" s="4"/>
      <c r="F25" s="4"/>
      <c r="G25" s="4"/>
      <c r="H25" s="4"/>
    </row>
    <row r="26" spans="2:8" x14ac:dyDescent="0.25">
      <c r="B26" s="4">
        <v>22</v>
      </c>
      <c r="C26" s="10"/>
      <c r="D26" s="10"/>
      <c r="E26" s="4"/>
      <c r="F26" s="4"/>
      <c r="G26" s="4"/>
      <c r="H26" s="4"/>
    </row>
    <row r="27" spans="2:8" x14ac:dyDescent="0.25">
      <c r="B27" s="4">
        <v>23</v>
      </c>
      <c r="C27" s="10"/>
      <c r="D27" s="10"/>
      <c r="E27" s="4"/>
      <c r="F27" s="4"/>
      <c r="G27" s="4"/>
      <c r="H27" s="4"/>
    </row>
    <row r="28" spans="2:8" x14ac:dyDescent="0.25">
      <c r="B28" s="4">
        <v>24</v>
      </c>
      <c r="C28" s="10"/>
      <c r="D28" s="10"/>
      <c r="E28" s="8"/>
      <c r="F28" s="8"/>
      <c r="G28" s="8"/>
      <c r="H28" s="4"/>
    </row>
    <row r="29" spans="2:8" x14ac:dyDescent="0.25">
      <c r="B29" s="4">
        <v>25</v>
      </c>
      <c r="C29" s="10"/>
      <c r="D29" s="10"/>
      <c r="E29" s="4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59</v>
      </c>
      <c r="D37" s="8" t="s">
        <v>215</v>
      </c>
      <c r="E37" s="13"/>
    </row>
    <row r="38" spans="2:8" x14ac:dyDescent="0.25">
      <c r="C38" s="14" t="s">
        <v>61</v>
      </c>
      <c r="D38" s="4">
        <f>COUNTIF(E5:E34,"&lt;40")</f>
        <v>0</v>
      </c>
      <c r="E38" s="2"/>
    </row>
    <row r="39" spans="2:8" x14ac:dyDescent="0.25">
      <c r="C39" s="15" t="s">
        <v>62</v>
      </c>
      <c r="D39" s="4">
        <f>SUMPRODUCT((E5:E34&gt;=40)*(E5:E34&lt;=69))</f>
        <v>4</v>
      </c>
      <c r="E39" s="2"/>
    </row>
    <row r="40" spans="2:8" x14ac:dyDescent="0.25">
      <c r="C40" s="16" t="s">
        <v>63</v>
      </c>
      <c r="D40" s="4">
        <f>SUMPRODUCT((E5:E34&gt;=70)*(E5:E34&lt;=80))</f>
        <v>2</v>
      </c>
      <c r="E40" s="2"/>
    </row>
    <row r="41" spans="2:8" x14ac:dyDescent="0.25">
      <c r="C41" s="17" t="s">
        <v>64</v>
      </c>
      <c r="D41" s="4">
        <f>SUMPRODUCT((E5:E34&gt;=81)*(E5:E34&lt;=101))</f>
        <v>4</v>
      </c>
      <c r="E41" s="2"/>
    </row>
    <row r="42" spans="2:8" x14ac:dyDescent="0.25">
      <c r="C42" s="18" t="s">
        <v>65</v>
      </c>
      <c r="D42" s="4">
        <f>COUNTIF(E5:E34,"&gt;101")</f>
        <v>1</v>
      </c>
      <c r="E42" s="2"/>
    </row>
    <row r="43" spans="2:8" x14ac:dyDescent="0.25">
      <c r="C43" s="19" t="s">
        <v>66</v>
      </c>
      <c r="D43" s="20">
        <f>SUM(D38:D42)</f>
        <v>11</v>
      </c>
      <c r="E43" s="2"/>
    </row>
    <row r="44" spans="2:8" x14ac:dyDescent="0.25">
      <c r="C44" s="21" t="s">
        <v>67</v>
      </c>
      <c r="D44" s="22">
        <f>COUNTIF(E5:E34,"Non évaluable")</f>
        <v>0</v>
      </c>
      <c r="E44" s="2"/>
    </row>
    <row r="45" spans="2:8" x14ac:dyDescent="0.25">
      <c r="C45" s="23" t="s">
        <v>68</v>
      </c>
      <c r="D45" s="4">
        <f>COUNTIF(E5:E34,"Absent")</f>
        <v>0</v>
      </c>
      <c r="E45" s="2"/>
    </row>
    <row r="46" spans="2:8" x14ac:dyDescent="0.25">
      <c r="C46" s="19" t="s">
        <v>69</v>
      </c>
      <c r="D46" s="20">
        <f>SUM(D43:D45)</f>
        <v>11</v>
      </c>
      <c r="E46" s="2"/>
    </row>
    <row r="49" spans="3:4" ht="45" x14ac:dyDescent="0.25">
      <c r="C49" s="8" t="s">
        <v>70</v>
      </c>
      <c r="D49" s="8" t="s">
        <v>215</v>
      </c>
    </row>
    <row r="50" spans="3:4" x14ac:dyDescent="0.25">
      <c r="C50" s="14" t="s">
        <v>61</v>
      </c>
      <c r="D50" s="4">
        <f>COUNTIF(F5:F34,"&lt;40")</f>
        <v>0</v>
      </c>
    </row>
    <row r="51" spans="3:4" x14ac:dyDescent="0.25">
      <c r="C51" s="15" t="s">
        <v>62</v>
      </c>
      <c r="D51" s="4">
        <f>SUMPRODUCT((F5:F34&gt;=40)*(F5:F34&lt;=69))</f>
        <v>0</v>
      </c>
    </row>
    <row r="52" spans="3:4" x14ac:dyDescent="0.25">
      <c r="C52" s="16" t="s">
        <v>63</v>
      </c>
      <c r="D52" s="4">
        <f>SUMPRODUCT((F5:F34&gt;=70)*(F5:F34&lt;=80))</f>
        <v>0</v>
      </c>
    </row>
    <row r="53" spans="3:4" x14ac:dyDescent="0.25">
      <c r="C53" s="17" t="s">
        <v>64</v>
      </c>
      <c r="D53" s="4">
        <f>SUMPRODUCT((F5:F34&gt;=81)*(F5:F34&lt;=101))</f>
        <v>0</v>
      </c>
    </row>
    <row r="54" spans="3:4" x14ac:dyDescent="0.25">
      <c r="C54" s="18" t="s">
        <v>65</v>
      </c>
      <c r="D54" s="4">
        <f>COUNTIF(F5:F34,"&gt;101")</f>
        <v>0</v>
      </c>
    </row>
    <row r="55" spans="3:4" x14ac:dyDescent="0.25">
      <c r="C55" s="19" t="s">
        <v>66</v>
      </c>
      <c r="D55" s="20">
        <f>SUM(D50:D54)</f>
        <v>0</v>
      </c>
    </row>
    <row r="56" spans="3:4" x14ac:dyDescent="0.25">
      <c r="C56" s="21" t="s">
        <v>67</v>
      </c>
      <c r="D56" s="22">
        <f>COUNTIF(F5:F34,"Non évaluable")</f>
        <v>0</v>
      </c>
    </row>
    <row r="57" spans="3:4" x14ac:dyDescent="0.25">
      <c r="C57" s="23" t="s">
        <v>68</v>
      </c>
      <c r="D57" s="4">
        <f>COUNTIF(F5:F34,"Absent")</f>
        <v>0</v>
      </c>
    </row>
    <row r="58" spans="3:4" x14ac:dyDescent="0.25">
      <c r="C58" s="19" t="s">
        <v>69</v>
      </c>
      <c r="D58" s="20">
        <f>SUM(D55:D57)</f>
        <v>0</v>
      </c>
    </row>
    <row r="61" spans="3:4" ht="45" x14ac:dyDescent="0.25">
      <c r="C61" s="8" t="s">
        <v>71</v>
      </c>
      <c r="D61" s="8" t="s">
        <v>215</v>
      </c>
    </row>
    <row r="62" spans="3:4" x14ac:dyDescent="0.25">
      <c r="C62" s="14" t="s">
        <v>61</v>
      </c>
      <c r="D62" s="4">
        <f>COUNTIF(G5:G34,"&lt;40")</f>
        <v>0</v>
      </c>
    </row>
    <row r="63" spans="3:4" x14ac:dyDescent="0.25">
      <c r="C63" s="15" t="s">
        <v>62</v>
      </c>
      <c r="D63" s="4">
        <f>SUMPRODUCT((G5:G34&gt;=40)*(G5:G34&lt;=69))</f>
        <v>0</v>
      </c>
    </row>
    <row r="64" spans="3:4" x14ac:dyDescent="0.25">
      <c r="C64" s="16" t="s">
        <v>63</v>
      </c>
      <c r="D64" s="4">
        <f>SUMPRODUCT((G5:G34&gt;=70)*(G5:G34&lt;=80))</f>
        <v>0</v>
      </c>
    </row>
    <row r="65" spans="3:4" x14ac:dyDescent="0.25">
      <c r="C65" s="17" t="s">
        <v>64</v>
      </c>
      <c r="D65" s="4">
        <f>SUMPRODUCT((G5:G34&gt;=81)*(G5:G34&lt;=101))</f>
        <v>0</v>
      </c>
    </row>
    <row r="66" spans="3:4" x14ac:dyDescent="0.25">
      <c r="C66" s="18" t="s">
        <v>65</v>
      </c>
      <c r="D66" s="4">
        <f>COUNTIF(G5:G34,"&gt;101")</f>
        <v>0</v>
      </c>
    </row>
    <row r="67" spans="3:4" x14ac:dyDescent="0.25">
      <c r="C67" s="19" t="s">
        <v>66</v>
      </c>
      <c r="D67" s="20">
        <f>SUM(D62:D66)</f>
        <v>0</v>
      </c>
    </row>
    <row r="68" spans="3:4" x14ac:dyDescent="0.25">
      <c r="C68" s="21" t="s">
        <v>67</v>
      </c>
      <c r="D68" s="22">
        <f>COUNTIF(G5:G34,"Non évaluable")</f>
        <v>0</v>
      </c>
    </row>
    <row r="69" spans="3:4" x14ac:dyDescent="0.25">
      <c r="C69" s="23" t="s">
        <v>68</v>
      </c>
      <c r="D69" s="4">
        <f>COUNTIF(G5:G34,"Absent")</f>
        <v>0</v>
      </c>
    </row>
    <row r="70" spans="3:4" x14ac:dyDescent="0.25">
      <c r="C70" s="19" t="s">
        <v>69</v>
      </c>
      <c r="D70" s="20">
        <f>SUM(D67:D69)</f>
        <v>0</v>
      </c>
    </row>
  </sheetData>
  <conditionalFormatting sqref="E5:G34">
    <cfRule type="containsText" dxfId="59" priority="8" operator="containsText" text="Non évaluable">
      <formula>NOT(ISERROR(SEARCH("Non évaluable",E5)))</formula>
    </cfRule>
  </conditionalFormatting>
  <conditionalFormatting sqref="E5:G34">
    <cfRule type="containsText" dxfId="58" priority="9" operator="containsText" text="Absent">
      <formula>NOT(ISERROR(SEARCH("Absent",E5)))</formula>
    </cfRule>
  </conditionalFormatting>
  <conditionalFormatting sqref="E5:G34">
    <cfRule type="cellIs" dxfId="57" priority="10" operator="lessThan">
      <formula>40</formula>
    </cfRule>
  </conditionalFormatting>
  <conditionalFormatting sqref="E5:G34">
    <cfRule type="cellIs" dxfId="56" priority="11" operator="between">
      <formula>40</formula>
      <formula>69</formula>
    </cfRule>
  </conditionalFormatting>
  <conditionalFormatting sqref="E5:G34">
    <cfRule type="cellIs" dxfId="55" priority="12" operator="between">
      <formula>70</formula>
      <formula>80</formula>
    </cfRule>
  </conditionalFormatting>
  <conditionalFormatting sqref="E5:G34">
    <cfRule type="cellIs" dxfId="54" priority="13" operator="between">
      <formula>81</formula>
      <formula>101</formula>
    </cfRule>
  </conditionalFormatting>
  <conditionalFormatting sqref="E5:G34">
    <cfRule type="cellIs" dxfId="53" priority="14" operator="greaterThan">
      <formula>101</formula>
    </cfRule>
  </conditionalFormatting>
  <conditionalFormatting sqref="E30">
    <cfRule type="containsText" dxfId="52" priority="1" operator="containsText" text="Non évaluable">
      <formula>NOT(ISERROR(SEARCH("Non évaluable",E30)))</formula>
    </cfRule>
  </conditionalFormatting>
  <conditionalFormatting sqref="E30">
    <cfRule type="containsText" dxfId="51" priority="2" operator="containsText" text="Absent">
      <formula>NOT(ISERROR(SEARCH("Absent",E30)))</formula>
    </cfRule>
  </conditionalFormatting>
  <conditionalFormatting sqref="E30">
    <cfRule type="cellIs" dxfId="50" priority="3" operator="lessThan">
      <formula>40</formula>
    </cfRule>
  </conditionalFormatting>
  <conditionalFormatting sqref="E30">
    <cfRule type="cellIs" dxfId="49" priority="4" operator="between">
      <formula>40</formula>
      <formula>69</formula>
    </cfRule>
  </conditionalFormatting>
  <conditionalFormatting sqref="E30">
    <cfRule type="cellIs" dxfId="48" priority="5" operator="between">
      <formula>70</formula>
      <formula>80</formula>
    </cfRule>
  </conditionalFormatting>
  <conditionalFormatting sqref="E30">
    <cfRule type="cellIs" dxfId="47" priority="6" operator="between">
      <formula>81</formula>
      <formula>101</formula>
    </cfRule>
  </conditionalFormatting>
  <conditionalFormatting sqref="E30">
    <cfRule type="cellIs" dxfId="46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42" sqref="L4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291</v>
      </c>
      <c r="F2" s="3" t="s">
        <v>2</v>
      </c>
      <c r="G2" s="3" t="s">
        <v>292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7" t="s">
        <v>293</v>
      </c>
      <c r="D5" s="7" t="s">
        <v>294</v>
      </c>
      <c r="E5" s="8">
        <v>138</v>
      </c>
      <c r="F5" s="8"/>
      <c r="G5" s="8"/>
      <c r="H5" s="8"/>
    </row>
    <row r="6" spans="2:8" x14ac:dyDescent="0.25">
      <c r="B6" s="4">
        <v>2</v>
      </c>
      <c r="C6" s="7" t="s">
        <v>295</v>
      </c>
      <c r="D6" s="7" t="s">
        <v>296</v>
      </c>
      <c r="E6" s="8">
        <v>84</v>
      </c>
      <c r="F6" s="8"/>
      <c r="G6" s="8"/>
      <c r="H6" s="8"/>
    </row>
    <row r="7" spans="2:8" x14ac:dyDescent="0.25">
      <c r="B7" s="4">
        <v>3</v>
      </c>
      <c r="C7" s="7" t="s">
        <v>297</v>
      </c>
      <c r="D7" s="7" t="s">
        <v>298</v>
      </c>
      <c r="E7" s="8">
        <v>120</v>
      </c>
      <c r="F7" s="8"/>
      <c r="G7" s="8"/>
      <c r="H7" s="8"/>
    </row>
    <row r="8" spans="2:8" x14ac:dyDescent="0.25">
      <c r="B8" s="4">
        <v>4</v>
      </c>
      <c r="C8" s="7" t="s">
        <v>299</v>
      </c>
      <c r="D8" s="7" t="s">
        <v>300</v>
      </c>
      <c r="E8" s="8">
        <v>96</v>
      </c>
      <c r="F8" s="8"/>
      <c r="G8" s="8"/>
      <c r="H8" s="8"/>
    </row>
    <row r="9" spans="2:8" ht="15" customHeight="1" x14ac:dyDescent="0.25">
      <c r="B9" s="4">
        <v>5</v>
      </c>
      <c r="C9" s="7" t="s">
        <v>301</v>
      </c>
      <c r="D9" s="7" t="s">
        <v>302</v>
      </c>
      <c r="E9" s="8">
        <v>118</v>
      </c>
      <c r="F9" s="8"/>
      <c r="G9" s="8"/>
      <c r="H9" s="8"/>
    </row>
    <row r="10" spans="2:8" x14ac:dyDescent="0.25">
      <c r="B10" s="4">
        <v>6</v>
      </c>
      <c r="C10" s="7" t="s">
        <v>303</v>
      </c>
      <c r="D10" s="7" t="s">
        <v>304</v>
      </c>
      <c r="E10" s="8">
        <v>82</v>
      </c>
      <c r="F10" s="8"/>
      <c r="G10" s="8"/>
      <c r="H10" s="8"/>
    </row>
    <row r="11" spans="2:8" x14ac:dyDescent="0.25">
      <c r="B11" s="4">
        <v>7</v>
      </c>
      <c r="C11" s="7" t="s">
        <v>305</v>
      </c>
      <c r="D11" s="7" t="s">
        <v>306</v>
      </c>
      <c r="E11" s="8">
        <v>101</v>
      </c>
      <c r="F11" s="8"/>
      <c r="G11" s="8"/>
      <c r="H11" s="8"/>
    </row>
    <row r="12" spans="2:8" x14ac:dyDescent="0.25">
      <c r="B12" s="4">
        <v>8</v>
      </c>
      <c r="C12" s="7" t="s">
        <v>307</v>
      </c>
      <c r="D12" s="7" t="s">
        <v>308</v>
      </c>
      <c r="E12" s="8">
        <v>71</v>
      </c>
      <c r="F12" s="8"/>
      <c r="G12" s="8"/>
      <c r="H12" s="8"/>
    </row>
    <row r="13" spans="2:8" x14ac:dyDescent="0.25">
      <c r="B13" s="4">
        <v>9</v>
      </c>
      <c r="C13" s="7" t="s">
        <v>309</v>
      </c>
      <c r="D13" s="7" t="s">
        <v>310</v>
      </c>
      <c r="E13" s="8">
        <v>143</v>
      </c>
      <c r="F13" s="8"/>
      <c r="G13" s="8"/>
      <c r="H13" s="8"/>
    </row>
    <row r="14" spans="2:8" x14ac:dyDescent="0.25">
      <c r="B14" s="4">
        <v>10</v>
      </c>
      <c r="C14" s="7" t="s">
        <v>311</v>
      </c>
      <c r="D14" s="7" t="s">
        <v>312</v>
      </c>
      <c r="E14" s="8">
        <v>106</v>
      </c>
      <c r="F14" s="8"/>
      <c r="G14" s="8"/>
      <c r="H14" s="8"/>
    </row>
    <row r="15" spans="2:8" x14ac:dyDescent="0.25">
      <c r="B15" s="4">
        <v>11</v>
      </c>
      <c r="C15" s="7" t="s">
        <v>133</v>
      </c>
      <c r="D15" s="7" t="s">
        <v>313</v>
      </c>
      <c r="E15" s="8">
        <v>90</v>
      </c>
      <c r="F15" s="8"/>
      <c r="G15" s="8"/>
      <c r="H15" s="8"/>
    </row>
    <row r="16" spans="2:8" ht="15" customHeight="1" x14ac:dyDescent="0.25">
      <c r="B16" s="4">
        <v>12</v>
      </c>
      <c r="C16" s="7" t="s">
        <v>27</v>
      </c>
      <c r="D16" s="7" t="s">
        <v>314</v>
      </c>
      <c r="E16" s="8">
        <v>48</v>
      </c>
      <c r="F16" s="8"/>
      <c r="G16" s="8"/>
      <c r="H16" s="8"/>
    </row>
    <row r="17" spans="2:8" x14ac:dyDescent="0.25">
      <c r="B17" s="4">
        <v>13</v>
      </c>
      <c r="C17" s="7" t="s">
        <v>315</v>
      </c>
      <c r="D17" s="7" t="s">
        <v>316</v>
      </c>
      <c r="E17" s="8">
        <v>120</v>
      </c>
      <c r="F17" s="8"/>
      <c r="G17" s="8"/>
      <c r="H17" s="8"/>
    </row>
    <row r="18" spans="2:8" ht="30" x14ac:dyDescent="0.25">
      <c r="B18" s="4">
        <v>14</v>
      </c>
      <c r="C18" s="7" t="s">
        <v>317</v>
      </c>
      <c r="D18" s="7" t="s">
        <v>318</v>
      </c>
      <c r="E18" s="8">
        <v>93</v>
      </c>
      <c r="F18" s="8"/>
      <c r="G18" s="8"/>
      <c r="H18" s="8"/>
    </row>
    <row r="19" spans="2:8" x14ac:dyDescent="0.25">
      <c r="B19" s="4">
        <v>15</v>
      </c>
      <c r="C19" s="7" t="s">
        <v>319</v>
      </c>
      <c r="D19" s="7" t="s">
        <v>320</v>
      </c>
      <c r="E19" s="24" t="s">
        <v>117</v>
      </c>
      <c r="F19" s="8"/>
      <c r="G19" s="8"/>
      <c r="H19" s="8"/>
    </row>
    <row r="20" spans="2:8" x14ac:dyDescent="0.25">
      <c r="B20" s="4">
        <v>16</v>
      </c>
      <c r="C20" s="7" t="s">
        <v>189</v>
      </c>
      <c r="D20" s="7" t="s">
        <v>321</v>
      </c>
      <c r="E20" s="8">
        <v>140</v>
      </c>
      <c r="F20" s="8"/>
      <c r="G20" s="8"/>
      <c r="H20" s="8"/>
    </row>
    <row r="21" spans="2:8" x14ac:dyDescent="0.25">
      <c r="B21" s="4">
        <v>17</v>
      </c>
      <c r="C21" s="7" t="s">
        <v>322</v>
      </c>
      <c r="D21" s="7" t="s">
        <v>323</v>
      </c>
      <c r="E21" s="8">
        <v>62</v>
      </c>
      <c r="F21" s="8"/>
      <c r="G21" s="8"/>
      <c r="H21" s="4"/>
    </row>
    <row r="22" spans="2:8" x14ac:dyDescent="0.25">
      <c r="B22" s="4">
        <v>18</v>
      </c>
      <c r="C22" s="7" t="s">
        <v>324</v>
      </c>
      <c r="D22" s="7" t="s">
        <v>325</v>
      </c>
      <c r="E22" s="8">
        <v>124</v>
      </c>
      <c r="F22" s="8"/>
      <c r="G22" s="8"/>
      <c r="H22" s="4"/>
    </row>
    <row r="23" spans="2:8" x14ac:dyDescent="0.25">
      <c r="B23" s="4">
        <v>19</v>
      </c>
      <c r="C23" s="9" t="s">
        <v>326</v>
      </c>
      <c r="D23" s="9" t="s">
        <v>327</v>
      </c>
      <c r="E23" s="8">
        <v>114</v>
      </c>
      <c r="F23" s="8"/>
      <c r="G23" s="8"/>
      <c r="H23" s="4"/>
    </row>
    <row r="24" spans="2:8" x14ac:dyDescent="0.25">
      <c r="B24" s="4">
        <v>20</v>
      </c>
      <c r="C24" s="7" t="s">
        <v>328</v>
      </c>
      <c r="D24" s="7" t="s">
        <v>329</v>
      </c>
      <c r="E24" s="8">
        <v>89</v>
      </c>
      <c r="F24" s="8"/>
      <c r="G24" s="8"/>
      <c r="H24" s="4"/>
    </row>
    <row r="25" spans="2:8" x14ac:dyDescent="0.25">
      <c r="B25" s="4">
        <v>21</v>
      </c>
      <c r="C25" s="7" t="s">
        <v>330</v>
      </c>
      <c r="D25" s="7" t="s">
        <v>331</v>
      </c>
      <c r="E25" s="24" t="s">
        <v>117</v>
      </c>
      <c r="F25" s="8"/>
      <c r="G25" s="4"/>
      <c r="H25" s="4"/>
    </row>
    <row r="26" spans="2:8" x14ac:dyDescent="0.25">
      <c r="B26" s="4">
        <v>22</v>
      </c>
      <c r="C26" s="7" t="s">
        <v>332</v>
      </c>
      <c r="D26" s="7" t="s">
        <v>333</v>
      </c>
      <c r="E26" s="8">
        <v>83</v>
      </c>
      <c r="F26" s="8"/>
      <c r="G26" s="4"/>
      <c r="H26" s="4"/>
    </row>
    <row r="27" spans="2:8" x14ac:dyDescent="0.25">
      <c r="B27" s="4">
        <v>23</v>
      </c>
      <c r="C27" s="7" t="s">
        <v>334</v>
      </c>
      <c r="D27" s="7" t="s">
        <v>335</v>
      </c>
      <c r="E27" s="8">
        <v>82</v>
      </c>
      <c r="F27" s="8"/>
      <c r="G27" s="4"/>
      <c r="H27" s="4"/>
    </row>
    <row r="28" spans="2:8" x14ac:dyDescent="0.25">
      <c r="B28" s="4">
        <v>24</v>
      </c>
      <c r="C28" s="7" t="s">
        <v>336</v>
      </c>
      <c r="D28" s="7" t="s">
        <v>57</v>
      </c>
      <c r="E28" s="8">
        <v>130</v>
      </c>
      <c r="F28" s="8"/>
      <c r="G28" s="8"/>
      <c r="H28" s="4"/>
    </row>
    <row r="29" spans="2:8" x14ac:dyDescent="0.25">
      <c r="B29" s="4">
        <v>25</v>
      </c>
      <c r="C29" s="10"/>
      <c r="D29" s="10"/>
      <c r="E29" s="8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59</v>
      </c>
      <c r="D37" s="8" t="s">
        <v>292</v>
      </c>
      <c r="E37" s="13"/>
    </row>
    <row r="38" spans="2:8" x14ac:dyDescent="0.25">
      <c r="C38" s="14" t="s">
        <v>337</v>
      </c>
      <c r="D38" s="4">
        <f>COUNTIF(E5:E34,"&lt;72")</f>
        <v>3</v>
      </c>
      <c r="E38" s="2"/>
    </row>
    <row r="39" spans="2:8" x14ac:dyDescent="0.25">
      <c r="C39" s="15" t="s">
        <v>338</v>
      </c>
      <c r="D39" s="25">
        <f>SUMPRODUCT((E5:E34&gt;=72)*(E5:E34&lt;=98))</f>
        <v>8</v>
      </c>
      <c r="E39" s="2"/>
    </row>
    <row r="40" spans="2:8" x14ac:dyDescent="0.25">
      <c r="C40" s="16" t="s">
        <v>339</v>
      </c>
      <c r="D40" s="26">
        <f>SUMPRODUCT((E5:E34&gt;=99)*(E5:E34&lt;=116))</f>
        <v>3</v>
      </c>
      <c r="E40" s="2"/>
    </row>
    <row r="41" spans="2:8" x14ac:dyDescent="0.25">
      <c r="C41" s="17" t="s">
        <v>340</v>
      </c>
      <c r="D41" s="27">
        <f>SUMPRODUCT((E5:E34&gt;=117)*(E5:E34&lt;=141))</f>
        <v>7</v>
      </c>
      <c r="E41" s="2"/>
    </row>
    <row r="42" spans="2:8" x14ac:dyDescent="0.25">
      <c r="C42" s="18" t="s">
        <v>341</v>
      </c>
      <c r="D42" s="28">
        <f>COUNTIF(E5:E34,"&gt;141")</f>
        <v>1</v>
      </c>
      <c r="E42" s="2"/>
    </row>
    <row r="43" spans="2:8" x14ac:dyDescent="0.25">
      <c r="C43" s="19" t="s">
        <v>66</v>
      </c>
      <c r="D43" s="20">
        <f>SUM(D38:D42)</f>
        <v>22</v>
      </c>
      <c r="E43" s="2"/>
    </row>
    <row r="44" spans="2:8" x14ac:dyDescent="0.25">
      <c r="C44" s="21" t="s">
        <v>67</v>
      </c>
      <c r="D44" s="22">
        <f>COUNTIF(E5:E34,"Non évaluable")</f>
        <v>0</v>
      </c>
      <c r="E44" s="2"/>
    </row>
    <row r="45" spans="2:8" x14ac:dyDescent="0.25">
      <c r="C45" s="23" t="s">
        <v>68</v>
      </c>
      <c r="D45" s="4">
        <f>COUNTIF(E5:E34,"Absent")</f>
        <v>2</v>
      </c>
      <c r="E45" s="2"/>
    </row>
    <row r="46" spans="2:8" x14ac:dyDescent="0.25">
      <c r="C46" s="19" t="s">
        <v>69</v>
      </c>
      <c r="D46" s="20">
        <f>SUM(D43:D45)</f>
        <v>24</v>
      </c>
      <c r="E46" s="2"/>
    </row>
    <row r="49" spans="3:4" ht="45" x14ac:dyDescent="0.25">
      <c r="C49" s="8" t="s">
        <v>70</v>
      </c>
      <c r="D49" s="8" t="s">
        <v>292</v>
      </c>
    </row>
    <row r="50" spans="3:4" x14ac:dyDescent="0.25">
      <c r="C50" s="14" t="s">
        <v>337</v>
      </c>
      <c r="D50" s="29">
        <f>COUNTIF(F5:F34,"&lt;72")</f>
        <v>0</v>
      </c>
    </row>
    <row r="51" spans="3:4" x14ac:dyDescent="0.25">
      <c r="C51" s="15" t="s">
        <v>338</v>
      </c>
      <c r="D51" s="25">
        <f>SUMPRODUCT((F5:F34&gt;=72)*(F5:F34&lt;=98))</f>
        <v>0</v>
      </c>
    </row>
    <row r="52" spans="3:4" x14ac:dyDescent="0.25">
      <c r="C52" s="16" t="s">
        <v>339</v>
      </c>
      <c r="D52" s="26">
        <f>SUMPRODUCT((F5:F34&gt;=99)*(F5:F34&lt;=116))</f>
        <v>0</v>
      </c>
    </row>
    <row r="53" spans="3:4" x14ac:dyDescent="0.25">
      <c r="C53" s="17" t="s">
        <v>340</v>
      </c>
      <c r="D53" s="27">
        <f>SUMPRODUCT((F5:F34&gt;=117)*(F5:F34&lt;=141))</f>
        <v>0</v>
      </c>
    </row>
    <row r="54" spans="3:4" x14ac:dyDescent="0.25">
      <c r="C54" s="18" t="s">
        <v>341</v>
      </c>
      <c r="D54" s="28">
        <f>COUNTIF(F5:F34,"&gt;141")</f>
        <v>0</v>
      </c>
    </row>
    <row r="55" spans="3:4" x14ac:dyDescent="0.25">
      <c r="C55" s="19" t="s">
        <v>66</v>
      </c>
      <c r="D55" s="20">
        <f>SUM(D50:D54)</f>
        <v>0</v>
      </c>
    </row>
    <row r="56" spans="3:4" x14ac:dyDescent="0.25">
      <c r="C56" s="21" t="s">
        <v>67</v>
      </c>
      <c r="D56" s="22">
        <f>COUNTIF(F5:F34,"Non évaluable")</f>
        <v>0</v>
      </c>
    </row>
    <row r="57" spans="3:4" x14ac:dyDescent="0.25">
      <c r="C57" s="23" t="s">
        <v>68</v>
      </c>
      <c r="D57" s="4">
        <f>COUNTIF(F5:F34,"Absent")</f>
        <v>0</v>
      </c>
    </row>
    <row r="58" spans="3:4" x14ac:dyDescent="0.25">
      <c r="C58" s="19" t="s">
        <v>69</v>
      </c>
      <c r="D58" s="20">
        <f>SUM(D55:D57)</f>
        <v>0</v>
      </c>
    </row>
    <row r="61" spans="3:4" ht="45" x14ac:dyDescent="0.25">
      <c r="C61" s="8" t="s">
        <v>71</v>
      </c>
      <c r="D61" s="8" t="s">
        <v>292</v>
      </c>
    </row>
    <row r="62" spans="3:4" x14ac:dyDescent="0.25">
      <c r="C62" s="14" t="s">
        <v>337</v>
      </c>
      <c r="D62" s="30">
        <f>COUNTIF(G5:G34,"&lt;72")</f>
        <v>0</v>
      </c>
    </row>
    <row r="63" spans="3:4" x14ac:dyDescent="0.25">
      <c r="C63" s="15" t="s">
        <v>338</v>
      </c>
      <c r="D63" s="25">
        <f>SUMPRODUCT((G5:G34&gt;=72)*(G5:G34&lt;=98))</f>
        <v>0</v>
      </c>
    </row>
    <row r="64" spans="3:4" x14ac:dyDescent="0.25">
      <c r="C64" s="16" t="s">
        <v>339</v>
      </c>
      <c r="D64" s="31">
        <f>SUMPRODUCT((G5:G34&gt;=99)*(G5:G34&lt;=116))</f>
        <v>0</v>
      </c>
    </row>
    <row r="65" spans="3:4" x14ac:dyDescent="0.25">
      <c r="C65" s="17" t="s">
        <v>340</v>
      </c>
      <c r="D65" s="27">
        <f>SUMPRODUCT((G5:G34&gt;=117)*(G5:G34&lt;=141))</f>
        <v>0</v>
      </c>
    </row>
    <row r="66" spans="3:4" x14ac:dyDescent="0.25">
      <c r="C66" s="18" t="s">
        <v>341</v>
      </c>
      <c r="D66" s="28">
        <f>COUNTIF(G5:G34,"&gt;141")</f>
        <v>0</v>
      </c>
    </row>
    <row r="67" spans="3:4" x14ac:dyDescent="0.25">
      <c r="C67" s="19" t="s">
        <v>66</v>
      </c>
      <c r="D67" s="20">
        <f>SUM(D62:D66)</f>
        <v>0</v>
      </c>
    </row>
    <row r="68" spans="3:4" x14ac:dyDescent="0.25">
      <c r="C68" s="21" t="s">
        <v>67</v>
      </c>
      <c r="D68" s="22">
        <f>COUNTIF(G5:G34,"Non évaluable")</f>
        <v>0</v>
      </c>
    </row>
    <row r="69" spans="3:4" x14ac:dyDescent="0.25">
      <c r="C69" s="23" t="s">
        <v>68</v>
      </c>
      <c r="D69" s="4">
        <f>COUNTIF(G5:G34,"Absent")</f>
        <v>0</v>
      </c>
    </row>
    <row r="70" spans="3:4" x14ac:dyDescent="0.25">
      <c r="C70" s="19" t="s">
        <v>69</v>
      </c>
      <c r="D70" s="20">
        <f>SUM(D67:D69)</f>
        <v>0</v>
      </c>
    </row>
  </sheetData>
  <conditionalFormatting sqref="D38">
    <cfRule type="cellIs" dxfId="45" priority="33" operator="lessThan">
      <formula>72</formula>
    </cfRule>
  </conditionalFormatting>
  <conditionalFormatting sqref="D39">
    <cfRule type="cellIs" dxfId="44" priority="32" operator="between">
      <formula>72</formula>
      <formula>98</formula>
    </cfRule>
  </conditionalFormatting>
  <conditionalFormatting sqref="E5:E34">
    <cfRule type="cellIs" dxfId="43" priority="28" operator="lessThan">
      <formula>72</formula>
    </cfRule>
  </conditionalFormatting>
  <conditionalFormatting sqref="E5:E34">
    <cfRule type="cellIs" dxfId="42" priority="27" operator="lessThan">
      <formula>72</formula>
    </cfRule>
  </conditionalFormatting>
  <conditionalFormatting sqref="E5:E34">
    <cfRule type="cellIs" dxfId="41" priority="26" operator="between">
      <formula>72</formula>
      <formula>98</formula>
    </cfRule>
  </conditionalFormatting>
  <conditionalFormatting sqref="E5:E34">
    <cfRule type="cellIs" dxfId="40" priority="25" operator="between">
      <formula>99</formula>
      <formula>116</formula>
    </cfRule>
  </conditionalFormatting>
  <conditionalFormatting sqref="E5:E34">
    <cfRule type="cellIs" dxfId="39" priority="24" operator="between">
      <formula>117</formula>
      <formula>141</formula>
    </cfRule>
  </conditionalFormatting>
  <conditionalFormatting sqref="E5:E34">
    <cfRule type="cellIs" dxfId="38" priority="23" operator="greaterThan">
      <formula>141</formula>
    </cfRule>
  </conditionalFormatting>
  <conditionalFormatting sqref="E5:E34">
    <cfRule type="cellIs" dxfId="37" priority="22" operator="greaterThan">
      <formula>141</formula>
    </cfRule>
  </conditionalFormatting>
  <conditionalFormatting sqref="F5:F34">
    <cfRule type="cellIs" dxfId="36" priority="14" operator="lessThan">
      <formula>72</formula>
    </cfRule>
  </conditionalFormatting>
  <conditionalFormatting sqref="F5:F34">
    <cfRule type="cellIs" dxfId="35" priority="13" operator="between">
      <formula>72</formula>
      <formula>98</formula>
    </cfRule>
  </conditionalFormatting>
  <conditionalFormatting sqref="F5:F34">
    <cfRule type="cellIs" dxfId="34" priority="12" operator="between">
      <formula>99</formula>
      <formula>116</formula>
    </cfRule>
  </conditionalFormatting>
  <conditionalFormatting sqref="F5:F34">
    <cfRule type="cellIs" dxfId="33" priority="11" operator="between">
      <formula>117</formula>
      <formula>141</formula>
    </cfRule>
  </conditionalFormatting>
  <conditionalFormatting sqref="F5:F34">
    <cfRule type="cellIs" dxfId="32" priority="10" operator="greaterThan">
      <formula>141</formula>
    </cfRule>
  </conditionalFormatting>
  <conditionalFormatting sqref="F5:F34">
    <cfRule type="cellIs" dxfId="31" priority="9" operator="greaterThan">
      <formula>141</formula>
    </cfRule>
  </conditionalFormatting>
  <conditionalFormatting sqref="F5:F34">
    <cfRule type="cellIs" dxfId="30" priority="8" operator="greaterThan">
      <formula>141</formula>
    </cfRule>
  </conditionalFormatting>
  <conditionalFormatting sqref="F5:F34">
    <cfRule type="cellIs" dxfId="29" priority="7" operator="greaterThan">
      <formula>141</formula>
    </cfRule>
  </conditionalFormatting>
  <conditionalFormatting sqref="G5:G34">
    <cfRule type="cellIs" dxfId="28" priority="6" operator="lessThan">
      <formula>72</formula>
    </cfRule>
  </conditionalFormatting>
  <conditionalFormatting sqref="G5:G34">
    <cfRule type="cellIs" dxfId="27" priority="5" operator="between">
      <formula>72</formula>
      <formula>98</formula>
    </cfRule>
  </conditionalFormatting>
  <conditionalFormatting sqref="G5:G34">
    <cfRule type="cellIs" dxfId="26" priority="4" operator="between">
      <formula>99</formula>
      <formula>116</formula>
    </cfRule>
  </conditionalFormatting>
  <conditionalFormatting sqref="G5:G34">
    <cfRule type="cellIs" dxfId="25" priority="3" operator="between">
      <formula>117</formula>
      <formula>141</formula>
    </cfRule>
  </conditionalFormatting>
  <conditionalFormatting sqref="G5:G34">
    <cfRule type="cellIs" dxfId="24" priority="2" operator="greaterThan">
      <formula>141</formula>
    </cfRule>
  </conditionalFormatting>
  <conditionalFormatting sqref="G5:G34">
    <cfRule type="cellIs" dxfId="23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tabSelected="1" zoomScale="68" workbookViewId="0">
      <selection activeCell="M10" sqref="M10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268</v>
      </c>
      <c r="F2" s="3" t="s">
        <v>2</v>
      </c>
      <c r="G2" s="32" t="s">
        <v>269</v>
      </c>
    </row>
    <row r="4" spans="2:8" x14ac:dyDescent="0.25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2:8" x14ac:dyDescent="0.25">
      <c r="B5" s="4">
        <v>1</v>
      </c>
      <c r="C5" s="9" t="s">
        <v>74</v>
      </c>
      <c r="D5" s="9" t="s">
        <v>342</v>
      </c>
      <c r="E5" s="8">
        <v>65</v>
      </c>
      <c r="F5" s="8"/>
      <c r="G5" s="8"/>
      <c r="H5" s="8"/>
    </row>
    <row r="6" spans="2:8" x14ac:dyDescent="0.25">
      <c r="B6" s="4">
        <v>2</v>
      </c>
      <c r="C6" s="9" t="s">
        <v>343</v>
      </c>
      <c r="D6" s="9" t="s">
        <v>344</v>
      </c>
      <c r="E6" s="8">
        <v>161</v>
      </c>
      <c r="F6" s="8"/>
      <c r="G6" s="8"/>
      <c r="H6" s="8"/>
    </row>
    <row r="7" spans="2:8" x14ac:dyDescent="0.25">
      <c r="B7" s="4">
        <v>3</v>
      </c>
      <c r="C7" s="9" t="s">
        <v>307</v>
      </c>
      <c r="D7" s="9" t="s">
        <v>345</v>
      </c>
      <c r="E7" s="8">
        <v>70</v>
      </c>
      <c r="F7" s="8"/>
      <c r="G7" s="8"/>
      <c r="H7" s="8"/>
    </row>
    <row r="8" spans="2:8" x14ac:dyDescent="0.25">
      <c r="B8" s="4">
        <v>4</v>
      </c>
      <c r="C8" s="9" t="s">
        <v>346</v>
      </c>
      <c r="D8" s="9" t="s">
        <v>347</v>
      </c>
      <c r="E8" s="8">
        <v>160</v>
      </c>
      <c r="F8" s="8"/>
      <c r="G8" s="8"/>
      <c r="H8" s="8"/>
    </row>
    <row r="9" spans="2:8" ht="15" customHeight="1" x14ac:dyDescent="0.25">
      <c r="B9" s="4">
        <v>5</v>
      </c>
      <c r="C9" s="9" t="s">
        <v>348</v>
      </c>
      <c r="D9" s="9" t="s">
        <v>349</v>
      </c>
      <c r="E9" s="8">
        <v>136</v>
      </c>
      <c r="F9" s="8"/>
      <c r="G9" s="8"/>
      <c r="H9" s="8"/>
    </row>
    <row r="10" spans="2:8" x14ac:dyDescent="0.25">
      <c r="B10" s="4">
        <v>6</v>
      </c>
      <c r="C10" s="9" t="s">
        <v>350</v>
      </c>
      <c r="D10" s="9" t="s">
        <v>351</v>
      </c>
      <c r="E10" s="8">
        <v>145</v>
      </c>
      <c r="F10" s="8"/>
      <c r="G10" s="8"/>
      <c r="H10" s="8"/>
    </row>
    <row r="11" spans="2:8" x14ac:dyDescent="0.25">
      <c r="B11" s="4">
        <v>7</v>
      </c>
      <c r="C11" s="9" t="s">
        <v>352</v>
      </c>
      <c r="D11" s="9" t="s">
        <v>353</v>
      </c>
      <c r="E11" s="8">
        <v>81</v>
      </c>
      <c r="F11" s="8"/>
      <c r="G11" s="8"/>
      <c r="H11" s="8"/>
    </row>
    <row r="12" spans="2:8" x14ac:dyDescent="0.25">
      <c r="B12" s="4">
        <v>8</v>
      </c>
      <c r="C12" s="9" t="s">
        <v>191</v>
      </c>
      <c r="D12" s="9" t="s">
        <v>354</v>
      </c>
      <c r="E12" s="8">
        <v>78</v>
      </c>
      <c r="F12" s="8"/>
      <c r="G12" s="8"/>
      <c r="H12" s="8"/>
    </row>
    <row r="13" spans="2:8" x14ac:dyDescent="0.25">
      <c r="B13" s="4">
        <v>9</v>
      </c>
      <c r="C13" s="9" t="s">
        <v>244</v>
      </c>
      <c r="D13" s="9" t="s">
        <v>355</v>
      </c>
      <c r="E13" s="24" t="s">
        <v>117</v>
      </c>
      <c r="F13" s="8"/>
      <c r="G13" s="8"/>
      <c r="H13" s="8"/>
    </row>
    <row r="14" spans="2:8" x14ac:dyDescent="0.25">
      <c r="B14" s="4">
        <v>10</v>
      </c>
      <c r="C14" s="9" t="s">
        <v>356</v>
      </c>
      <c r="D14" s="9" t="s">
        <v>357</v>
      </c>
      <c r="E14" s="8">
        <v>98</v>
      </c>
      <c r="F14" s="8"/>
      <c r="G14" s="8"/>
      <c r="H14" s="8"/>
    </row>
    <row r="15" spans="2:8" x14ac:dyDescent="0.25">
      <c r="B15" s="4">
        <v>11</v>
      </c>
      <c r="C15" s="9" t="s">
        <v>328</v>
      </c>
      <c r="D15" s="9" t="s">
        <v>358</v>
      </c>
      <c r="E15" s="8">
        <v>64</v>
      </c>
      <c r="F15" s="8"/>
      <c r="G15" s="8"/>
      <c r="H15" s="8"/>
    </row>
    <row r="16" spans="2:8" ht="15" customHeight="1" x14ac:dyDescent="0.25">
      <c r="B16" s="4">
        <v>12</v>
      </c>
      <c r="C16" s="9" t="s">
        <v>359</v>
      </c>
      <c r="D16" s="9" t="s">
        <v>360</v>
      </c>
      <c r="E16" s="8">
        <v>81</v>
      </c>
      <c r="F16" s="8"/>
      <c r="G16" s="8"/>
      <c r="H16" s="8"/>
    </row>
    <row r="17" spans="2:8" x14ac:dyDescent="0.25">
      <c r="B17" s="4">
        <v>13</v>
      </c>
      <c r="C17" s="9" t="s">
        <v>361</v>
      </c>
      <c r="D17" s="9" t="s">
        <v>362</v>
      </c>
      <c r="E17" s="8">
        <v>132</v>
      </c>
      <c r="F17" s="8"/>
      <c r="G17" s="8"/>
      <c r="H17" s="8"/>
    </row>
    <row r="18" spans="2:8" x14ac:dyDescent="0.25">
      <c r="B18" s="4">
        <v>14</v>
      </c>
      <c r="C18" s="9" t="s">
        <v>363</v>
      </c>
      <c r="D18" s="9" t="s">
        <v>364</v>
      </c>
      <c r="E18" s="8">
        <v>115</v>
      </c>
      <c r="F18" s="8"/>
      <c r="G18" s="8"/>
      <c r="H18" s="8"/>
    </row>
    <row r="19" spans="2:8" x14ac:dyDescent="0.25">
      <c r="B19" s="4">
        <v>15</v>
      </c>
      <c r="C19" s="9" t="s">
        <v>365</v>
      </c>
      <c r="D19" s="9" t="s">
        <v>366</v>
      </c>
      <c r="E19" s="8">
        <v>79</v>
      </c>
      <c r="F19" s="8"/>
      <c r="G19" s="8"/>
      <c r="H19" s="8"/>
    </row>
    <row r="20" spans="2:8" x14ac:dyDescent="0.25">
      <c r="B20" s="4">
        <v>16</v>
      </c>
      <c r="C20" s="11"/>
      <c r="D20" s="11"/>
      <c r="E20" s="8"/>
      <c r="F20" s="8"/>
      <c r="G20" s="8"/>
      <c r="H20" s="8"/>
    </row>
    <row r="21" spans="2:8" x14ac:dyDescent="0.25">
      <c r="B21" s="4">
        <v>17</v>
      </c>
      <c r="C21" s="11"/>
      <c r="D21" s="11"/>
      <c r="E21" s="8"/>
      <c r="F21" s="8"/>
      <c r="G21" s="8"/>
      <c r="H21" s="4"/>
    </row>
    <row r="22" spans="2:8" x14ac:dyDescent="0.25">
      <c r="B22" s="4">
        <v>18</v>
      </c>
      <c r="C22" s="11"/>
      <c r="D22" s="11"/>
      <c r="E22" s="8"/>
      <c r="F22" s="8"/>
      <c r="G22" s="8"/>
      <c r="H22" s="4"/>
    </row>
    <row r="23" spans="2:8" x14ac:dyDescent="0.25">
      <c r="B23" s="4">
        <v>19</v>
      </c>
      <c r="C23" s="3"/>
      <c r="D23" s="3"/>
      <c r="E23" s="8"/>
      <c r="F23" s="8"/>
      <c r="G23" s="8"/>
      <c r="H23" s="4"/>
    </row>
    <row r="24" spans="2:8" x14ac:dyDescent="0.25">
      <c r="B24" s="4">
        <v>20</v>
      </c>
      <c r="C24" s="10"/>
      <c r="D24" s="10"/>
      <c r="E24" s="8"/>
      <c r="F24" s="8"/>
      <c r="G24" s="8"/>
      <c r="H24" s="4"/>
    </row>
    <row r="25" spans="2:8" x14ac:dyDescent="0.25">
      <c r="B25" s="4">
        <v>21</v>
      </c>
      <c r="C25" s="10"/>
      <c r="D25" s="10"/>
      <c r="E25" s="8"/>
      <c r="F25" s="8"/>
      <c r="G25" s="4"/>
      <c r="H25" s="4"/>
    </row>
    <row r="26" spans="2:8" x14ac:dyDescent="0.25">
      <c r="B26" s="4">
        <v>22</v>
      </c>
      <c r="C26" s="10"/>
      <c r="D26" s="10"/>
      <c r="E26" s="8"/>
      <c r="F26" s="8"/>
      <c r="G26" s="4"/>
      <c r="H26" s="4"/>
    </row>
    <row r="27" spans="2:8" x14ac:dyDescent="0.25">
      <c r="B27" s="4">
        <v>23</v>
      </c>
      <c r="C27" s="10"/>
      <c r="D27" s="10"/>
      <c r="E27" s="8"/>
      <c r="F27" s="8"/>
      <c r="G27" s="4"/>
      <c r="H27" s="4"/>
    </row>
    <row r="28" spans="2:8" x14ac:dyDescent="0.25">
      <c r="B28" s="4">
        <v>24</v>
      </c>
      <c r="C28" s="10"/>
      <c r="D28" s="10"/>
      <c r="E28" s="8"/>
      <c r="F28" s="8"/>
      <c r="G28" s="8"/>
      <c r="H28" s="4"/>
    </row>
    <row r="29" spans="2:8" x14ac:dyDescent="0.25">
      <c r="B29" s="4">
        <v>25</v>
      </c>
      <c r="C29" s="10"/>
      <c r="D29" s="10"/>
      <c r="E29" s="8"/>
      <c r="F29" s="8"/>
      <c r="G29" s="8"/>
      <c r="H29" s="4"/>
    </row>
    <row r="30" spans="2:8" x14ac:dyDescent="0.25">
      <c r="B30" s="4">
        <v>26</v>
      </c>
      <c r="C30" s="10"/>
      <c r="D30" s="10"/>
      <c r="E30" s="8"/>
      <c r="F30" s="8"/>
      <c r="G30" s="8"/>
      <c r="H30" s="4"/>
    </row>
    <row r="31" spans="2:8" x14ac:dyDescent="0.25">
      <c r="B31" s="4">
        <v>27</v>
      </c>
      <c r="C31" s="3"/>
      <c r="D31" s="3"/>
      <c r="E31" s="8"/>
      <c r="F31" s="8"/>
      <c r="G31" s="8"/>
      <c r="H31" s="4"/>
    </row>
    <row r="32" spans="2:8" x14ac:dyDescent="0.25">
      <c r="B32" s="4">
        <v>28</v>
      </c>
      <c r="C32" s="3"/>
      <c r="D32" s="3"/>
      <c r="E32" s="8"/>
      <c r="F32" s="8"/>
      <c r="G32" s="8"/>
      <c r="H32" s="4"/>
    </row>
    <row r="33" spans="2:8" x14ac:dyDescent="0.25">
      <c r="B33" s="4">
        <v>29</v>
      </c>
      <c r="C33" s="11"/>
      <c r="D33" s="11"/>
      <c r="E33" s="8"/>
      <c r="F33" s="8"/>
      <c r="G33" s="8"/>
      <c r="H33" s="4"/>
    </row>
    <row r="34" spans="2:8" x14ac:dyDescent="0.25">
      <c r="B34" s="4">
        <v>30</v>
      </c>
      <c r="C34" s="3"/>
      <c r="D34" s="3"/>
      <c r="E34" s="8"/>
      <c r="F34" s="8"/>
      <c r="G34" s="8"/>
      <c r="H34" s="4"/>
    </row>
    <row r="35" spans="2:8" x14ac:dyDescent="0.25">
      <c r="B35" s="2"/>
      <c r="E35" s="2"/>
    </row>
    <row r="36" spans="2:8" x14ac:dyDescent="0.25">
      <c r="C36" s="12"/>
    </row>
    <row r="37" spans="2:8" ht="45" x14ac:dyDescent="0.25">
      <c r="C37" s="8" t="s">
        <v>59</v>
      </c>
      <c r="D37" s="8" t="s">
        <v>292</v>
      </c>
      <c r="E37" s="13"/>
    </row>
    <row r="38" spans="2:8" x14ac:dyDescent="0.25">
      <c r="C38" s="14" t="s">
        <v>337</v>
      </c>
      <c r="D38" s="4">
        <f>COUNTIF(E5:E34,"&lt;72")</f>
        <v>3</v>
      </c>
      <c r="E38" s="2"/>
    </row>
    <row r="39" spans="2:8" x14ac:dyDescent="0.25">
      <c r="C39" s="15" t="s">
        <v>338</v>
      </c>
      <c r="D39" s="25">
        <f>SUMPRODUCT((E5:E34&gt;=72)*(E5:E34&lt;=98))</f>
        <v>5</v>
      </c>
      <c r="E39" s="2"/>
    </row>
    <row r="40" spans="2:8" x14ac:dyDescent="0.25">
      <c r="C40" s="16" t="s">
        <v>339</v>
      </c>
      <c r="D40" s="26">
        <f>SUMPRODUCT((E5:E34&gt;=99)*(E5:E34&lt;=116))</f>
        <v>1</v>
      </c>
      <c r="E40" s="2"/>
    </row>
    <row r="41" spans="2:8" x14ac:dyDescent="0.25">
      <c r="C41" s="17" t="s">
        <v>340</v>
      </c>
      <c r="D41" s="27">
        <f>SUMPRODUCT((E5:E34&gt;=117)*(E5:E34&lt;=141))</f>
        <v>2</v>
      </c>
      <c r="E41" s="2"/>
    </row>
    <row r="42" spans="2:8" x14ac:dyDescent="0.25">
      <c r="C42" s="18" t="s">
        <v>341</v>
      </c>
      <c r="D42" s="28">
        <f>COUNTIF(E5:E34,"&gt;141")</f>
        <v>3</v>
      </c>
      <c r="E42" s="2"/>
    </row>
    <row r="43" spans="2:8" x14ac:dyDescent="0.25">
      <c r="C43" s="19" t="s">
        <v>66</v>
      </c>
      <c r="D43" s="20">
        <f>SUM(D38:D42)</f>
        <v>14</v>
      </c>
      <c r="E43" s="2"/>
    </row>
    <row r="44" spans="2:8" x14ac:dyDescent="0.25">
      <c r="C44" s="21" t="s">
        <v>67</v>
      </c>
      <c r="D44" s="22">
        <f>COUNTIF(E5:E34,"Non évaluable")</f>
        <v>0</v>
      </c>
      <c r="E44" s="2"/>
    </row>
    <row r="45" spans="2:8" x14ac:dyDescent="0.25">
      <c r="C45" s="23" t="s">
        <v>68</v>
      </c>
      <c r="D45" s="4">
        <f>COUNTIF(E5:E34,"Absent")</f>
        <v>1</v>
      </c>
      <c r="E45" s="2"/>
    </row>
    <row r="46" spans="2:8" x14ac:dyDescent="0.25">
      <c r="C46" s="19" t="s">
        <v>69</v>
      </c>
      <c r="D46" s="20">
        <f>SUM(D43:D45)</f>
        <v>15</v>
      </c>
      <c r="E46" s="2"/>
    </row>
    <row r="49" spans="3:4" ht="45" x14ac:dyDescent="0.25">
      <c r="C49" s="8" t="s">
        <v>70</v>
      </c>
      <c r="D49" s="8" t="s">
        <v>292</v>
      </c>
    </row>
    <row r="50" spans="3:4" x14ac:dyDescent="0.25">
      <c r="C50" s="14" t="s">
        <v>337</v>
      </c>
      <c r="D50" s="29">
        <f>COUNTIF(F5:F34,"&lt;72")</f>
        <v>0</v>
      </c>
    </row>
    <row r="51" spans="3:4" x14ac:dyDescent="0.25">
      <c r="C51" s="15" t="s">
        <v>338</v>
      </c>
      <c r="D51" s="25">
        <f>SUMPRODUCT((F5:F34&gt;=72)*(F5:F34&lt;=98))</f>
        <v>0</v>
      </c>
    </row>
    <row r="52" spans="3:4" x14ac:dyDescent="0.25">
      <c r="C52" s="16" t="s">
        <v>339</v>
      </c>
      <c r="D52" s="26">
        <f>SUMPRODUCT((F5:F34&gt;=99)*(F5:F34&lt;=116))</f>
        <v>0</v>
      </c>
    </row>
    <row r="53" spans="3:4" x14ac:dyDescent="0.25">
      <c r="C53" s="17" t="s">
        <v>340</v>
      </c>
      <c r="D53" s="27">
        <f>SUMPRODUCT((F5:F34&gt;=117)*(F5:F34&lt;=141))</f>
        <v>0</v>
      </c>
    </row>
    <row r="54" spans="3:4" x14ac:dyDescent="0.25">
      <c r="C54" s="18" t="s">
        <v>341</v>
      </c>
      <c r="D54" s="28">
        <f>COUNTIF(F5:F34,"&gt;141")</f>
        <v>0</v>
      </c>
    </row>
    <row r="55" spans="3:4" x14ac:dyDescent="0.25">
      <c r="C55" s="19" t="s">
        <v>66</v>
      </c>
      <c r="D55" s="20">
        <f>SUM(D50:D54)</f>
        <v>0</v>
      </c>
    </row>
    <row r="56" spans="3:4" x14ac:dyDescent="0.25">
      <c r="C56" s="21" t="s">
        <v>67</v>
      </c>
      <c r="D56" s="22">
        <f>COUNTIF(F5:F34,"Non évaluable")</f>
        <v>0</v>
      </c>
    </row>
    <row r="57" spans="3:4" x14ac:dyDescent="0.25">
      <c r="C57" s="23" t="s">
        <v>68</v>
      </c>
      <c r="D57" s="4">
        <f>COUNTIF(F5:F34,"Absent")</f>
        <v>0</v>
      </c>
    </row>
    <row r="58" spans="3:4" x14ac:dyDescent="0.25">
      <c r="C58" s="19" t="s">
        <v>69</v>
      </c>
      <c r="D58" s="20">
        <f>SUM(D55:D57)</f>
        <v>0</v>
      </c>
    </row>
    <row r="61" spans="3:4" ht="45" x14ac:dyDescent="0.25">
      <c r="C61" s="8" t="s">
        <v>71</v>
      </c>
      <c r="D61" s="8" t="s">
        <v>292</v>
      </c>
    </row>
    <row r="62" spans="3:4" x14ac:dyDescent="0.25">
      <c r="C62" s="14" t="s">
        <v>337</v>
      </c>
      <c r="D62" s="30">
        <f>COUNTIF(G5:G34,"&lt;72")</f>
        <v>0</v>
      </c>
    </row>
    <row r="63" spans="3:4" x14ac:dyDescent="0.25">
      <c r="C63" s="15" t="s">
        <v>338</v>
      </c>
      <c r="D63" s="25">
        <f>SUMPRODUCT((G5:G34&gt;=72)*(G5:G34&lt;=98))</f>
        <v>0</v>
      </c>
    </row>
    <row r="64" spans="3:4" x14ac:dyDescent="0.25">
      <c r="C64" s="16" t="s">
        <v>339</v>
      </c>
      <c r="D64" s="31">
        <f>SUMPRODUCT((G5:G34&gt;=99)*(G5:G34&lt;=116))</f>
        <v>0</v>
      </c>
    </row>
    <row r="65" spans="3:4" x14ac:dyDescent="0.25">
      <c r="C65" s="17" t="s">
        <v>340</v>
      </c>
      <c r="D65" s="27">
        <f>SUMPRODUCT((G5:G34&gt;=117)*(G5:G34&lt;=141))</f>
        <v>0</v>
      </c>
    </row>
    <row r="66" spans="3:4" x14ac:dyDescent="0.25">
      <c r="C66" s="18" t="s">
        <v>341</v>
      </c>
      <c r="D66" s="28">
        <f>COUNTIF(G5:G34,"&gt;141")</f>
        <v>0</v>
      </c>
    </row>
    <row r="67" spans="3:4" x14ac:dyDescent="0.25">
      <c r="C67" s="19" t="s">
        <v>66</v>
      </c>
      <c r="D67" s="20">
        <f>SUM(D62:D66)</f>
        <v>0</v>
      </c>
    </row>
    <row r="68" spans="3:4" x14ac:dyDescent="0.25">
      <c r="C68" s="21" t="s">
        <v>67</v>
      </c>
      <c r="D68" s="22">
        <f>COUNTIF(G5:G34,"Non évaluable")</f>
        <v>0</v>
      </c>
    </row>
    <row r="69" spans="3:4" x14ac:dyDescent="0.25">
      <c r="C69" s="23" t="s">
        <v>68</v>
      </c>
      <c r="D69" s="4">
        <f>COUNTIF(G5:G34,"Absent")</f>
        <v>0</v>
      </c>
    </row>
    <row r="70" spans="3:4" x14ac:dyDescent="0.25">
      <c r="C70" s="19" t="s">
        <v>69</v>
      </c>
      <c r="D70" s="20">
        <f>SUM(D67:D69)</f>
        <v>0</v>
      </c>
    </row>
  </sheetData>
  <conditionalFormatting sqref="D38">
    <cfRule type="cellIs" dxfId="22" priority="23" operator="lessThan">
      <formula>72</formula>
    </cfRule>
  </conditionalFormatting>
  <conditionalFormatting sqref="D39">
    <cfRule type="cellIs" dxfId="21" priority="22" operator="between">
      <formula>72</formula>
      <formula>98</formula>
    </cfRule>
  </conditionalFormatting>
  <conditionalFormatting sqref="E5:E34">
    <cfRule type="cellIs" dxfId="20" priority="21" operator="lessThan">
      <formula>72</formula>
    </cfRule>
  </conditionalFormatting>
  <conditionalFormatting sqref="E5:E34">
    <cfRule type="cellIs" dxfId="19" priority="20" operator="lessThan">
      <formula>72</formula>
    </cfRule>
  </conditionalFormatting>
  <conditionalFormatting sqref="E5:E34">
    <cfRule type="cellIs" dxfId="18" priority="19" operator="between">
      <formula>72</formula>
      <formula>98</formula>
    </cfRule>
  </conditionalFormatting>
  <conditionalFormatting sqref="E5:E34">
    <cfRule type="cellIs" dxfId="17" priority="18" operator="between">
      <formula>99</formula>
      <formula>116</formula>
    </cfRule>
  </conditionalFormatting>
  <conditionalFormatting sqref="E5:E34">
    <cfRule type="cellIs" dxfId="16" priority="17" operator="between">
      <formula>117</formula>
      <formula>141</formula>
    </cfRule>
  </conditionalFormatting>
  <conditionalFormatting sqref="E5:E34">
    <cfRule type="cellIs" dxfId="15" priority="16" operator="greaterThan">
      <formula>141</formula>
    </cfRule>
  </conditionalFormatting>
  <conditionalFormatting sqref="E5:E34">
    <cfRule type="cellIs" dxfId="14" priority="15" operator="greaterThan">
      <formula>141</formula>
    </cfRule>
  </conditionalFormatting>
  <conditionalFormatting sqref="F5:F34">
    <cfRule type="cellIs" dxfId="13" priority="14" operator="lessThan">
      <formula>72</formula>
    </cfRule>
  </conditionalFormatting>
  <conditionalFormatting sqref="F5:F34">
    <cfRule type="cellIs" dxfId="12" priority="13" operator="between">
      <formula>72</formula>
      <formula>98</formula>
    </cfRule>
  </conditionalFormatting>
  <conditionalFormatting sqref="F5:F34">
    <cfRule type="cellIs" dxfId="11" priority="12" operator="between">
      <formula>99</formula>
      <formula>116</formula>
    </cfRule>
  </conditionalFormatting>
  <conditionalFormatting sqref="F5:F34">
    <cfRule type="cellIs" dxfId="10" priority="11" operator="between">
      <formula>117</formula>
      <formula>141</formula>
    </cfRule>
  </conditionalFormatting>
  <conditionalFormatting sqref="F5:F34">
    <cfRule type="cellIs" dxfId="9" priority="10" operator="greaterThan">
      <formula>141</formula>
    </cfRule>
  </conditionalFormatting>
  <conditionalFormatting sqref="F5:F34">
    <cfRule type="cellIs" dxfId="8" priority="9" operator="greaterThan">
      <formula>141</formula>
    </cfRule>
  </conditionalFormatting>
  <conditionalFormatting sqref="F5:F34">
    <cfRule type="cellIs" dxfId="7" priority="8" operator="greaterThan">
      <formula>141</formula>
    </cfRule>
  </conditionalFormatting>
  <conditionalFormatting sqref="F5:F34">
    <cfRule type="cellIs" dxfId="6" priority="7" operator="greaterThan">
      <formula>141</formula>
    </cfRule>
  </conditionalFormatting>
  <conditionalFormatting sqref="G5:G34">
    <cfRule type="cellIs" dxfId="5" priority="6" operator="lessThan">
      <formula>72</formula>
    </cfRule>
  </conditionalFormatting>
  <conditionalFormatting sqref="G5:G34">
    <cfRule type="cellIs" dxfId="4" priority="5" operator="between">
      <formula>72</formula>
      <formula>98</formula>
    </cfRule>
  </conditionalFormatting>
  <conditionalFormatting sqref="G5:G34">
    <cfRule type="cellIs" dxfId="3" priority="4" operator="between">
      <formula>99</formula>
      <formula>116</formula>
    </cfRule>
  </conditionalFormatting>
  <conditionalFormatting sqref="G5:G34">
    <cfRule type="cellIs" dxfId="2" priority="3" operator="between">
      <formula>117</formula>
      <formula>141</formula>
    </cfRule>
  </conditionalFormatting>
  <conditionalFormatting sqref="G5:G34">
    <cfRule type="cellIs" dxfId="1" priority="2" operator="greaterThan">
      <formula>141</formula>
    </cfRule>
  </conditionalFormatting>
  <conditionalFormatting sqref="G5:G34">
    <cfRule type="cellIs" dxfId="0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fluence CE2 A</vt:lpstr>
      <vt:lpstr>fluence CE2 B</vt:lpstr>
      <vt:lpstr>fluence CE2 C</vt:lpstr>
      <vt:lpstr>fluence CM1 A</vt:lpstr>
      <vt:lpstr>fluence CM1 B</vt:lpstr>
      <vt:lpstr>fluence  CM1 (CM1 CM2)</vt:lpstr>
      <vt:lpstr>fluence CM2 A </vt:lpstr>
      <vt:lpstr>fluence CM2 (CM1 CM2)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mpepin</cp:lastModifiedBy>
  <cp:revision>2</cp:revision>
  <dcterms:created xsi:type="dcterms:W3CDTF">2016-11-08T19:20:00Z</dcterms:created>
  <dcterms:modified xsi:type="dcterms:W3CDTF">2022-03-24T14:04:21Z</dcterms:modified>
</cp:coreProperties>
</file>