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worksheets/sheet5.xml" ContentType="application/vnd.openxmlformats-officedocument.spreadsheetml.worksheet+xml"/>
  <Override PartName="/xl/charts/chart14.xml" ContentType="application/vnd.openxmlformats-officedocument.drawingml.chart+xml"/>
  <Override PartName="/xl/charts/chart11.xml" ContentType="application/vnd.openxmlformats-officedocument.drawingml.chart+xml"/>
  <Override PartName="/xl/charts/chart8.xml" ContentType="application/vnd.openxmlformats-officedocument.drawingml.chart+xml"/>
  <Override PartName="/xl/worksheets/sheet8.xml" ContentType="application/vnd.openxmlformats-officedocument.spreadsheetml.worksheet+xml"/>
  <Override PartName="/xl/charts/chart6.xml" ContentType="application/vnd.openxmlformats-officedocument.drawingml.chart+xml"/>
  <Override PartName="/xl/worksheets/sheet6.xml" ContentType="application/vnd.openxmlformats-officedocument.spreadsheetml.worksheet+xml"/>
  <Override PartName="/xl/charts/chart5.xml" ContentType="application/vnd.openxmlformats-officedocument.drawingml.chart+xml"/>
  <Override PartName="/xl/charts/chart1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2.xml" ContentType="application/vnd.openxmlformats-officedocument.drawingml.chart+xml"/>
  <Override PartName="/xl/charts/chart18.xml" ContentType="application/vnd.openxmlformats-officedocument.drawingml.chart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charts/chart20.xml" ContentType="application/vnd.openxmlformats-officedocument.drawingml.chart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9.xml" ContentType="application/vnd.openxmlformats-officedocument.drawingml.chart+xml"/>
  <Override PartName="/xl/charts/chart10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6"/>
  </bookViews>
  <sheets>
    <sheet name="fluence CE2 A" sheetId="1" state="visible" r:id="rId1"/>
    <sheet name="fluence CE2 B" sheetId="2" state="visible" r:id="rId2"/>
    <sheet name="fluence CM1 A" sheetId="3" state="visible" r:id="rId3"/>
    <sheet name="fluence CM1 B" sheetId="4" state="visible" r:id="rId4"/>
    <sheet name="fluence CM1 CM2" sheetId="5" state="visible" r:id="rId5"/>
    <sheet name="fluence CM2 A " sheetId="6" state="visible" r:id="rId6"/>
    <sheet name="fluence CM2 B" sheetId="7" state="visible" r:id="rId7"/>
    <sheet name="fluence CM1 CM2 P" sheetId="8" state="visible" r:id="rId8"/>
  </sheets>
  <calcPr/>
</workbook>
</file>

<file path=xl/sharedStrings.xml><?xml version="1.0" encoding="utf-8"?>
<sst xmlns="http://schemas.openxmlformats.org/spreadsheetml/2006/main" count="358" uniqueCount="358">
  <si>
    <t xml:space="preserve">Nom de l'enseignant-e</t>
  </si>
  <si>
    <t xml:space="preserve">SAINT LOUIS</t>
  </si>
  <si>
    <t>Classe</t>
  </si>
  <si>
    <t>CE2A</t>
  </si>
  <si>
    <t xml:space="preserve">Nom </t>
  </si>
  <si>
    <t>Prénom</t>
  </si>
  <si>
    <t xml:space="preserve">MCLM octobre 2020</t>
  </si>
  <si>
    <t xml:space="preserve">MCLM janvier 2021</t>
  </si>
  <si>
    <t xml:space="preserve">MCLM mai 2021</t>
  </si>
  <si>
    <t>Observations</t>
  </si>
  <si>
    <t>ADAYA</t>
  </si>
  <si>
    <t>Ismaël</t>
  </si>
  <si>
    <t>AGUENGUI</t>
  </si>
  <si>
    <t>Raydji</t>
  </si>
  <si>
    <t>AURELIEN</t>
  </si>
  <si>
    <t>Marc-André</t>
  </si>
  <si>
    <t xml:space="preserve">BELTRAN LOPEZ</t>
  </si>
  <si>
    <t xml:space="preserve">Luis Jose</t>
  </si>
  <si>
    <t>CARÈNE</t>
  </si>
  <si>
    <t>Jovencia</t>
  </si>
  <si>
    <t>CHARLES</t>
  </si>
  <si>
    <t>Daïryck</t>
  </si>
  <si>
    <t>CHARLESAINT</t>
  </si>
  <si>
    <t>Princess</t>
  </si>
  <si>
    <t>CREPIN</t>
  </si>
  <si>
    <t>Densley</t>
  </si>
  <si>
    <t>CROISIERE</t>
  </si>
  <si>
    <t>Erine</t>
  </si>
  <si>
    <t>abste</t>
  </si>
  <si>
    <t xml:space="preserve">DA SILVA</t>
  </si>
  <si>
    <t>Stephany</t>
  </si>
  <si>
    <t>DANIELS</t>
  </si>
  <si>
    <t>Jeremy</t>
  </si>
  <si>
    <t>DORIVAL</t>
  </si>
  <si>
    <t>Keeliana</t>
  </si>
  <si>
    <t>DOXANT</t>
  </si>
  <si>
    <t>Berlinda</t>
  </si>
  <si>
    <t>ESTANY</t>
  </si>
  <si>
    <t>Dylane</t>
  </si>
  <si>
    <t>HECTOR</t>
  </si>
  <si>
    <t>Anne-Lina</t>
  </si>
  <si>
    <t>JACQUET</t>
  </si>
  <si>
    <t>Clivens</t>
  </si>
  <si>
    <t>Franzcysca</t>
  </si>
  <si>
    <t xml:space="preserve">JEAN PIERRE</t>
  </si>
  <si>
    <t>Kellyssia</t>
  </si>
  <si>
    <t>JONAS</t>
  </si>
  <si>
    <t>Willesha</t>
  </si>
  <si>
    <t>LINEAS</t>
  </si>
  <si>
    <t>Shervina</t>
  </si>
  <si>
    <t>OLIVIER</t>
  </si>
  <si>
    <t>Damiane</t>
  </si>
  <si>
    <t>PANSA</t>
  </si>
  <si>
    <t>Béatrice</t>
  </si>
  <si>
    <t>RAMDIN</t>
  </si>
  <si>
    <t>Adilha</t>
  </si>
  <si>
    <t>RYA</t>
  </si>
  <si>
    <t>Ketchina</t>
  </si>
  <si>
    <t>SAMUEL</t>
  </si>
  <si>
    <t>Julie-Andra</t>
  </si>
  <si>
    <t xml:space="preserve">Ecole                                                                                     Evaluation de fluence octobre 2020</t>
  </si>
  <si>
    <t>CE2</t>
  </si>
  <si>
    <t xml:space="preserve">MCLM &lt; 40</t>
  </si>
  <si>
    <t xml:space="preserve">40 ≤ MCLM ≤ 69</t>
  </si>
  <si>
    <t xml:space="preserve">70 ≤ MCLM ≤ 80</t>
  </si>
  <si>
    <t xml:space="preserve">81 ≤ MCLM ≤ 101</t>
  </si>
  <si>
    <t xml:space="preserve">MCLM &gt; 101</t>
  </si>
  <si>
    <t xml:space="preserve">TOTAL élèves évalués</t>
  </si>
  <si>
    <t xml:space="preserve">Non évaluables</t>
  </si>
  <si>
    <t>Absents</t>
  </si>
  <si>
    <t xml:space="preserve">TOTAL classe</t>
  </si>
  <si>
    <t xml:space="preserve">Ecole                                                                                     Evaluation de fluence janvier 2021</t>
  </si>
  <si>
    <t xml:space="preserve">Ecole                                                                                     Evaluation de fluence mai 2021</t>
  </si>
  <si>
    <t xml:space="preserve">VALIAME Viviane</t>
  </si>
  <si>
    <t xml:space="preserve">CE2 B</t>
  </si>
  <si>
    <t>ABE</t>
  </si>
  <si>
    <t>Adèle</t>
  </si>
  <si>
    <t>ABOIKONIE</t>
  </si>
  <si>
    <t>Xavier</t>
  </si>
  <si>
    <t>ABRAHAM</t>
  </si>
  <si>
    <t>Dina</t>
  </si>
  <si>
    <t>AGARDING</t>
  </si>
  <si>
    <t>Giorny</t>
  </si>
  <si>
    <t>AMINA</t>
  </si>
  <si>
    <t>Naomie</t>
  </si>
  <si>
    <t>ANTOINE</t>
  </si>
  <si>
    <t>Woodson</t>
  </si>
  <si>
    <t xml:space="preserve">ARAUJO DO NASCIMENTO</t>
  </si>
  <si>
    <t>Yasmin</t>
  </si>
  <si>
    <t>ARISTOR</t>
  </si>
  <si>
    <t>Clara</t>
  </si>
  <si>
    <t>BENJAMIN</t>
  </si>
  <si>
    <t>Sarika</t>
  </si>
  <si>
    <t>BERNARD</t>
  </si>
  <si>
    <t>Matéo</t>
  </si>
  <si>
    <t>BOGER</t>
  </si>
  <si>
    <t>Eléna</t>
  </si>
  <si>
    <t>BUISSERETH</t>
  </si>
  <si>
    <t>Barbara</t>
  </si>
  <si>
    <t>CHASSOL</t>
  </si>
  <si>
    <t>Miléina</t>
  </si>
  <si>
    <t>DACIUS</t>
  </si>
  <si>
    <t>Jamesley</t>
  </si>
  <si>
    <t>Berline</t>
  </si>
  <si>
    <t>FÉLIX</t>
  </si>
  <si>
    <t xml:space="preserve">Jean Roodley</t>
  </si>
  <si>
    <t>LAFONTANT</t>
  </si>
  <si>
    <t>Mélissa</t>
  </si>
  <si>
    <t>LORDAN</t>
  </si>
  <si>
    <t>Woodjina</t>
  </si>
  <si>
    <t>PRIKA</t>
  </si>
  <si>
    <t>Abigail</t>
  </si>
  <si>
    <t>RAMJAN</t>
  </si>
  <si>
    <t>Angeli-Sira</t>
  </si>
  <si>
    <t>RAMJIT</t>
  </si>
  <si>
    <t>Natalia</t>
  </si>
  <si>
    <t xml:space="preserve">RIBEIRO MACENO</t>
  </si>
  <si>
    <t>Kayla</t>
  </si>
  <si>
    <t>SAINTIL</t>
  </si>
  <si>
    <t>Jenny</t>
  </si>
  <si>
    <t>SERAPHIN</t>
  </si>
  <si>
    <t>Ruth</t>
  </si>
  <si>
    <t>SUDRE</t>
  </si>
  <si>
    <t>Azulphar</t>
  </si>
  <si>
    <t>VALENTIN</t>
  </si>
  <si>
    <t>Jean-Urdes</t>
  </si>
  <si>
    <t xml:space="preserve">NIRDE Valérie</t>
  </si>
  <si>
    <t>CM1A</t>
  </si>
  <si>
    <t>Hezekiah</t>
  </si>
  <si>
    <t>Néhémie</t>
  </si>
  <si>
    <t>BELLEVUE</t>
  </si>
  <si>
    <t>Lovensky</t>
  </si>
  <si>
    <t>BELSAINT</t>
  </si>
  <si>
    <t>Mahendia</t>
  </si>
  <si>
    <t>Farah</t>
  </si>
  <si>
    <t>CLEDNOR</t>
  </si>
  <si>
    <t>Maélys</t>
  </si>
  <si>
    <t>DESSERT</t>
  </si>
  <si>
    <t>Angel</t>
  </si>
  <si>
    <t>EDWARDS</t>
  </si>
  <si>
    <t>Sorayha</t>
  </si>
  <si>
    <t>GASSIN</t>
  </si>
  <si>
    <t>Kheite</t>
  </si>
  <si>
    <t>GUSTAVE</t>
  </si>
  <si>
    <t>Héléna</t>
  </si>
  <si>
    <t>HENRY</t>
  </si>
  <si>
    <t>Hussainy</t>
  </si>
  <si>
    <t>JEAN-JULIEN</t>
  </si>
  <si>
    <t xml:space="preserve">John Kerry</t>
  </si>
  <si>
    <t>KOUAKOU</t>
  </si>
  <si>
    <t>Denilka</t>
  </si>
  <si>
    <t>abst</t>
  </si>
  <si>
    <t>MILFORT</t>
  </si>
  <si>
    <t>Clauderson</t>
  </si>
  <si>
    <t xml:space="preserve">PEIXE SA</t>
  </si>
  <si>
    <t>Daniel</t>
  </si>
  <si>
    <t>PERMISSION</t>
  </si>
  <si>
    <t>Smith</t>
  </si>
  <si>
    <t>Kérane</t>
  </si>
  <si>
    <t>SOEMABRADA</t>
  </si>
  <si>
    <t>Edeen</t>
  </si>
  <si>
    <t>SOKE</t>
  </si>
  <si>
    <t>Danel</t>
  </si>
  <si>
    <t>SRADENKI</t>
  </si>
  <si>
    <t>Shaïna</t>
  </si>
  <si>
    <t>TITCAFE</t>
  </si>
  <si>
    <t>Félicienne</t>
  </si>
  <si>
    <t>VERBOND</t>
  </si>
  <si>
    <t>Rudewald</t>
  </si>
  <si>
    <t>VERNY</t>
  </si>
  <si>
    <t>Léonie</t>
  </si>
  <si>
    <t>VORSWIJK</t>
  </si>
  <si>
    <t>Annaëlle</t>
  </si>
  <si>
    <t>CM1</t>
  </si>
  <si>
    <t xml:space="preserve">GOUDET Mirella</t>
  </si>
  <si>
    <t>CM1B</t>
  </si>
  <si>
    <t>ALENKI</t>
  </si>
  <si>
    <t>Rossy</t>
  </si>
  <si>
    <t>BANE</t>
  </si>
  <si>
    <t>Keliesa</t>
  </si>
  <si>
    <t>BRUNO</t>
  </si>
  <si>
    <t>Orenise</t>
  </si>
  <si>
    <t>Martis</t>
  </si>
  <si>
    <t>Shamaïka</t>
  </si>
  <si>
    <t xml:space="preserve">DE SOUSA FURTADO</t>
  </si>
  <si>
    <t>Layla</t>
  </si>
  <si>
    <t>DJIAMI</t>
  </si>
  <si>
    <t>Onérick</t>
  </si>
  <si>
    <t>FAUSTIN</t>
  </si>
  <si>
    <t>Jim-Iderline</t>
  </si>
  <si>
    <t>GEDDEMAN</t>
  </si>
  <si>
    <t>Yvano</t>
  </si>
  <si>
    <t>JEAN</t>
  </si>
  <si>
    <t>Marc-Doweb</t>
  </si>
  <si>
    <t>JOSEPH</t>
  </si>
  <si>
    <t>Jamesen</t>
  </si>
  <si>
    <t>LAFLEUR--HENRY</t>
  </si>
  <si>
    <t>Samuel</t>
  </si>
  <si>
    <t>Junia</t>
  </si>
  <si>
    <t>LATCHMAN</t>
  </si>
  <si>
    <t>Esha</t>
  </si>
  <si>
    <t>MAXIUS</t>
  </si>
  <si>
    <t>Joseph</t>
  </si>
  <si>
    <t xml:space="preserve">MC KENZIE</t>
  </si>
  <si>
    <t>Elijah</t>
  </si>
  <si>
    <t xml:space="preserve">MIRA MARTINS</t>
  </si>
  <si>
    <t>Maria</t>
  </si>
  <si>
    <t xml:space="preserve">MOTA CASTRO</t>
  </si>
  <si>
    <t>Mickelangelo</t>
  </si>
  <si>
    <t>PAUL</t>
  </si>
  <si>
    <t>Rayann</t>
  </si>
  <si>
    <t>PIERRE</t>
  </si>
  <si>
    <t>Alissa</t>
  </si>
  <si>
    <t>Woodmy</t>
  </si>
  <si>
    <t>PRESMY</t>
  </si>
  <si>
    <t>Coralie</t>
  </si>
  <si>
    <t>SIMON</t>
  </si>
  <si>
    <t>Maëva</t>
  </si>
  <si>
    <t>STANIS</t>
  </si>
  <si>
    <t>Yves</t>
  </si>
  <si>
    <t>PERMAL</t>
  </si>
  <si>
    <t>CM1/CM2</t>
  </si>
  <si>
    <t>Jasmine</t>
  </si>
  <si>
    <t xml:space="preserve">CONCEICAO MACHADO</t>
  </si>
  <si>
    <t>Ywry</t>
  </si>
  <si>
    <t>JANVIER</t>
  </si>
  <si>
    <t>Dikenson</t>
  </si>
  <si>
    <t>JEAN-LOUIS</t>
  </si>
  <si>
    <t xml:space="preserve">Adleika Ketchinie</t>
  </si>
  <si>
    <t xml:space="preserve">JUVENCIO DA SILVA</t>
  </si>
  <si>
    <t>Rayan</t>
  </si>
  <si>
    <t xml:space="preserve">LOUIS CHARLES</t>
  </si>
  <si>
    <t>Yvélaïdine</t>
  </si>
  <si>
    <t>LOUISIE</t>
  </si>
  <si>
    <t>Raliana</t>
  </si>
  <si>
    <t xml:space="preserve">MAUZAR NICOLAS</t>
  </si>
  <si>
    <t>Bierby</t>
  </si>
  <si>
    <t xml:space="preserve">MONTEIRO DAS NEVES</t>
  </si>
  <si>
    <t>Pamela</t>
  </si>
  <si>
    <t>MORALIS</t>
  </si>
  <si>
    <t>Lens</t>
  </si>
  <si>
    <t>ODNEY</t>
  </si>
  <si>
    <t>WESLEY</t>
  </si>
  <si>
    <t>ROSANNA</t>
  </si>
  <si>
    <t>Richardy</t>
  </si>
  <si>
    <t xml:space="preserve">AGOT Patrick</t>
  </si>
  <si>
    <t>CM2A</t>
  </si>
  <si>
    <t>AGAPE</t>
  </si>
  <si>
    <t>Bénédicte</t>
  </si>
  <si>
    <t>AGNES-VALME</t>
  </si>
  <si>
    <t>Skaëil-Emanuelle</t>
  </si>
  <si>
    <t>ALOEBOETOE</t>
  </si>
  <si>
    <t>Odile</t>
  </si>
  <si>
    <t xml:space="preserve">Abs </t>
  </si>
  <si>
    <t xml:space="preserve">ALVES GOMES</t>
  </si>
  <si>
    <t>Victor</t>
  </si>
  <si>
    <t>AMANIA</t>
  </si>
  <si>
    <t>Edwien</t>
  </si>
  <si>
    <t>ANDREUS</t>
  </si>
  <si>
    <t>Nifkema</t>
  </si>
  <si>
    <t>ATOU</t>
  </si>
  <si>
    <t>Stanley</t>
  </si>
  <si>
    <t xml:space="preserve">BELTRE PUJOLS</t>
  </si>
  <si>
    <t>Josteen</t>
  </si>
  <si>
    <t>BENOIT</t>
  </si>
  <si>
    <t>LYON</t>
  </si>
  <si>
    <t>CARABIN</t>
  </si>
  <si>
    <t>MIKE</t>
  </si>
  <si>
    <t>Klayrenss</t>
  </si>
  <si>
    <t>CLAUDE</t>
  </si>
  <si>
    <t>Nathalie</t>
  </si>
  <si>
    <t>DESMARAIS</t>
  </si>
  <si>
    <t>Bryanly</t>
  </si>
  <si>
    <t>DESROSIERS</t>
  </si>
  <si>
    <t>Nohèmi</t>
  </si>
  <si>
    <t>DOEKOE</t>
  </si>
  <si>
    <t>Sergio</t>
  </si>
  <si>
    <t>DOMINIQUE</t>
  </si>
  <si>
    <t>EXCELLENT</t>
  </si>
  <si>
    <t>Wilnick</t>
  </si>
  <si>
    <t>Florencia</t>
  </si>
  <si>
    <t xml:space="preserve">HO -A- SIOU</t>
  </si>
  <si>
    <t>Noémie</t>
  </si>
  <si>
    <t>Denilson</t>
  </si>
  <si>
    <t xml:space="preserve">LABOUT DOS SANTOS</t>
  </si>
  <si>
    <t>Aleandria</t>
  </si>
  <si>
    <t>NOËL</t>
  </si>
  <si>
    <t>Gael</t>
  </si>
  <si>
    <t>PEREZ</t>
  </si>
  <si>
    <t>Hamili</t>
  </si>
  <si>
    <t>Jalendzcky</t>
  </si>
  <si>
    <t>CM2</t>
  </si>
  <si>
    <t xml:space="preserve">MCLM &lt; 72</t>
  </si>
  <si>
    <t xml:space="preserve">72 ≤ MCLM ≤ 98</t>
  </si>
  <si>
    <t xml:space="preserve">99 ≤ MCLM ≤ 116</t>
  </si>
  <si>
    <t xml:space="preserve">117 ≤ MCLM ≤ 141</t>
  </si>
  <si>
    <t xml:space="preserve">MCLM &gt; 141</t>
  </si>
  <si>
    <t xml:space="preserve">SOMMER SIMONET Milka</t>
  </si>
  <si>
    <t>AKOMEDI</t>
  </si>
  <si>
    <t>Athanaël</t>
  </si>
  <si>
    <t>Ivan</t>
  </si>
  <si>
    <t>BALKUMAR</t>
  </si>
  <si>
    <t>Olivia</t>
  </si>
  <si>
    <t xml:space="preserve">BARROSO COUTINHO</t>
  </si>
  <si>
    <t xml:space="preserve">Ana Manuela</t>
  </si>
  <si>
    <t xml:space="preserve">Frantz Kelo</t>
  </si>
  <si>
    <t>Laura</t>
  </si>
  <si>
    <t>Laury</t>
  </si>
  <si>
    <t>CRUZ</t>
  </si>
  <si>
    <t>Loanny</t>
  </si>
  <si>
    <t xml:space="preserve">DA SILVA DE SOUZA</t>
  </si>
  <si>
    <t>Julia</t>
  </si>
  <si>
    <t>MAURICIO</t>
  </si>
  <si>
    <t>ELIE</t>
  </si>
  <si>
    <t>Mikenson</t>
  </si>
  <si>
    <t>FRANEL</t>
  </si>
  <si>
    <t>Cherlineda</t>
  </si>
  <si>
    <t>HAGE</t>
  </si>
  <si>
    <t>Isabell</t>
  </si>
  <si>
    <t>Viergina</t>
  </si>
  <si>
    <t>MARC-KENDY</t>
  </si>
  <si>
    <t xml:space="preserve">MARQUES ROCHA</t>
  </si>
  <si>
    <t>Darliana</t>
  </si>
  <si>
    <t xml:space="preserve">MARTINS GOIS</t>
  </si>
  <si>
    <t>CLARA</t>
  </si>
  <si>
    <t xml:space="preserve">MIRANDA-SILVA CRAVEIRA</t>
  </si>
  <si>
    <t>Juana</t>
  </si>
  <si>
    <t>MONDESIR</t>
  </si>
  <si>
    <t>Woosneider</t>
  </si>
  <si>
    <t>NARCIS</t>
  </si>
  <si>
    <t>WATSON</t>
  </si>
  <si>
    <t>Diamon</t>
  </si>
  <si>
    <t xml:space="preserve">RODRIGUES FONTINELES</t>
  </si>
  <si>
    <t xml:space="preserve">Luiz Fernando</t>
  </si>
  <si>
    <t>SIME</t>
  </si>
  <si>
    <t>Isaac</t>
  </si>
  <si>
    <t>TINGO</t>
  </si>
  <si>
    <t>Malaïka</t>
  </si>
  <si>
    <t>DAMERI</t>
  </si>
  <si>
    <t>Sanita</t>
  </si>
  <si>
    <t xml:space="preserve">recite des syllabes </t>
  </si>
  <si>
    <t>DECEMBRE</t>
  </si>
  <si>
    <t>Fedner</t>
  </si>
  <si>
    <t>DUPITON</t>
  </si>
  <si>
    <t>Marc-Junior</t>
  </si>
  <si>
    <t>ETIENNE</t>
  </si>
  <si>
    <t>Benshika</t>
  </si>
  <si>
    <t>GASSAINT</t>
  </si>
  <si>
    <t>Loudia</t>
  </si>
  <si>
    <t>Kervens</t>
  </si>
  <si>
    <t>LAMONNAIE</t>
  </si>
  <si>
    <t>Jean-RICK</t>
  </si>
  <si>
    <t>LOUIMAIRE</t>
  </si>
  <si>
    <t>John-Frantz</t>
  </si>
  <si>
    <t>RENARD</t>
  </si>
  <si>
    <t>Dawens</t>
  </si>
  <si>
    <t xml:space="preserve">VILHENA DOS SANTOS</t>
  </si>
  <si>
    <t>Véronica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</si>
</sst>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name val="Calibri"/>
      <color theme="1"/>
      <sz val="11"/>
      <scheme val="minor"/>
    </font>
    <font>
      <name val="Arial"/>
      <color indexed="64"/>
      <sz val="10"/>
    </font>
    <font>
      <name val="Calibri"/>
      <color indexed="64"/>
      <sz val="11"/>
      <scheme val="minor"/>
    </font>
    <font>
      <name val="Calibri"/>
      <color theme="1"/>
      <sz val="11"/>
    </font>
    <font>
      <name val="Calibri"/>
      <color theme="1"/>
      <sz val="10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34">
    <xf fontId="0" fillId="0" borderId="0" numFmtId="0" xfId="0"/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0" fillId="0" borderId="1" numFmtId="0" xfId="0" applyBorder="1" applyAlignment="1">
      <alignment vertical="center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1" fillId="0" borderId="2" numFmtId="0" xfId="0" applyFont="1" applyBorder="1" applyAlignment="1">
      <alignment vertical="center" wrapText="1"/>
    </xf>
    <xf fontId="1" fillId="0" borderId="3" numFmtId="0" xfId="0" applyFont="1" applyBorder="1" applyAlignment="1">
      <alignment vertical="center" wrapText="1"/>
    </xf>
    <xf fontId="0" fillId="0" borderId="1" numFmtId="0" xfId="0" applyBorder="1" applyAlignment="1">
      <alignment horizontal="center" vertical="center" wrapText="1"/>
    </xf>
    <xf fontId="1" fillId="0" borderId="4" numFmtId="0" xfId="0" applyFont="1" applyBorder="1" applyAlignment="1">
      <alignment vertical="center" wrapText="1"/>
    </xf>
    <xf fontId="1" fillId="0" borderId="5" numFmtId="0" xfId="0" applyFont="1" applyBorder="1" applyAlignment="1">
      <alignment vertical="center" wrapText="1"/>
    </xf>
    <xf fontId="2" fillId="0" borderId="1" numFmtId="0" xfId="0" applyFont="1" applyBorder="1" applyAlignment="1">
      <alignment vertical="center" wrapText="1"/>
    </xf>
    <xf fontId="3" fillId="0" borderId="0" numFmtId="0" xfId="0" applyFont="1" applyAlignment="1">
      <alignment vertical="center"/>
    </xf>
    <xf fontId="4" fillId="0" borderId="0" numFmtId="0" xfId="0" applyFont="1" applyAlignment="1">
      <alignment horizontal="center" vertical="center" wrapText="1"/>
    </xf>
    <xf fontId="0" fillId="3" borderId="1" numFmtId="0" xfId="0" applyFill="1" applyBorder="1" applyAlignment="1">
      <alignment vertical="center"/>
    </xf>
    <xf fontId="0" fillId="4" borderId="1" numFmtId="0" xfId="0" applyFill="1" applyBorder="1" applyAlignment="1">
      <alignment vertical="center"/>
    </xf>
    <xf fontId="0" fillId="5" borderId="1" numFmtId="0" xfId="0" applyFill="1" applyBorder="1" applyAlignment="1">
      <alignment vertical="center"/>
    </xf>
    <xf fontId="0" fillId="6" borderId="1" numFmtId="0" xfId="0" applyFill="1" applyBorder="1" applyAlignment="1">
      <alignment vertical="center"/>
    </xf>
    <xf fontId="3" fillId="7" borderId="1" numFmtId="0" xfId="0" applyFont="1" applyFill="1" applyBorder="1" applyAlignment="1">
      <alignment vertical="center"/>
    </xf>
    <xf fontId="0" fillId="8" borderId="1" numFmtId="0" xfId="0" applyFill="1" applyBorder="1" applyAlignment="1">
      <alignment vertical="center"/>
    </xf>
    <xf fontId="0" fillId="8" borderId="1" numFmtId="0" xfId="0" applyFill="1" applyBorder="1" applyAlignment="1">
      <alignment horizontal="center" vertical="center"/>
    </xf>
    <xf fontId="3" fillId="9" borderId="1" numFmtId="0" xfId="0" applyFont="1" applyFill="1" applyBorder="1" applyAlignment="1">
      <alignment vertical="center"/>
    </xf>
    <xf fontId="0" fillId="9" borderId="1" numFmtId="0" xfId="0" applyFill="1" applyBorder="1" applyAlignment="1">
      <alignment horizontal="center" vertical="center"/>
    </xf>
    <xf fontId="3" fillId="0" borderId="1" numFmtId="0" xfId="0" applyFont="1" applyBorder="1" applyAlignment="1">
      <alignment vertical="center"/>
    </xf>
    <xf fontId="0" fillId="0" borderId="1" numFmtId="0" xfId="0" applyBorder="1" applyAlignment="1">
      <alignment vertical="center" wrapText="1"/>
    </xf>
    <xf fontId="0" fillId="4" borderId="1" numFmtId="0" xfId="0" applyFill="1" applyBorder="1" applyAlignment="1">
      <alignment horizontal="center" vertical="center"/>
    </xf>
    <xf fontId="0" fillId="10" borderId="1" numFmtId="0" xfId="0" applyFill="1" applyBorder="1" applyAlignment="1">
      <alignment horizontal="center" vertical="center"/>
    </xf>
    <xf fontId="0" fillId="6" borderId="1" numFmtId="0" xfId="0" applyFill="1" applyBorder="1" applyAlignment="1">
      <alignment horizontal="center" vertical="center"/>
    </xf>
    <xf fontId="0" fillId="7" borderId="1" numFmtId="0" xfId="0" applyFill="1" applyBorder="1" applyAlignment="1">
      <alignment horizontal="center" vertical="center"/>
    </xf>
    <xf fontId="0" fillId="11" borderId="1" numFmtId="0" xfId="0" applyFill="1" applyBorder="1" applyAlignment="1">
      <alignment horizontal="center" vertical="center"/>
    </xf>
    <xf fontId="0" fillId="12" borderId="1" numFmtId="0" xfId="0" applyFill="1" applyBorder="1" applyAlignment="1">
      <alignment horizontal="center" vertical="center"/>
    </xf>
    <xf fontId="0" fillId="5" borderId="1" numFmtId="0" xfId="0" applyFill="1" applyBorder="1" applyAlignment="1">
      <alignment horizontal="center" vertical="center"/>
    </xf>
    <xf fontId="0" fillId="0" borderId="1" numFmt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tyles" Target="styles.xml"/><Relationship  Id="rId10" Type="http://schemas.openxmlformats.org/officeDocument/2006/relationships/sharedStrings" Target="sharedStrings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9" Type="http://schemas.openxmlformats.org/officeDocument/2006/relationships/theme" Target="theme/theme1.xml"/><Relationship  Id="rId5" Type="http://schemas.openxmlformats.org/officeDocument/2006/relationships/worksheet" Target="worksheets/sheet5.xml"/><Relationship  Id="rId8" Type="http://schemas.openxmlformats.org/officeDocument/2006/relationships/worksheet" Target="worksheets/sheet8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10.xml.rels><?xml version="1.0" encoding="UTF-8" standalone="yes"?><Relationships xmlns="http://schemas.openxmlformats.org/package/2006/relationships"></Relationships>
</file>

<file path=xl/charts/_rels/chart11.xml.rels><?xml version="1.0" encoding="UTF-8" standalone="yes"?><Relationships xmlns="http://schemas.openxmlformats.org/package/2006/relationships"></Relationships>
</file>

<file path=xl/charts/_rels/chart12.xml.rels><?xml version="1.0" encoding="UTF-8" standalone="yes"?><Relationships xmlns="http://schemas.openxmlformats.org/package/2006/relationships"></Relationships>
</file>

<file path=xl/charts/_rels/chart13.xml.rels><?xml version="1.0" encoding="UTF-8" standalone="yes"?><Relationships xmlns="http://schemas.openxmlformats.org/package/2006/relationships"></Relationships>
</file>

<file path=xl/charts/_rels/chart14.xml.rels><?xml version="1.0" encoding="UTF-8" standalone="yes"?><Relationships xmlns="http://schemas.openxmlformats.org/package/2006/relationships"></Relationships>
</file>

<file path=xl/charts/_rels/chart15.xml.rels><?xml version="1.0" encoding="UTF-8" standalone="yes"?><Relationships xmlns="http://schemas.openxmlformats.org/package/2006/relationships"></Relationships>
</file>

<file path=xl/charts/_rels/chart16.xml.rels><?xml version="1.0" encoding="UTF-8" standalone="yes"?><Relationships xmlns="http://schemas.openxmlformats.org/package/2006/relationships"></Relationships>
</file>

<file path=xl/charts/_rels/chart17.xml.rels><?xml version="1.0" encoding="UTF-8" standalone="yes"?><Relationships xmlns="http://schemas.openxmlformats.org/package/2006/relationships"></Relationships>
</file>

<file path=xl/charts/_rels/chart18.xml.rels><?xml version="1.0" encoding="UTF-8" standalone="yes"?><Relationships xmlns="http://schemas.openxmlformats.org/package/2006/relationships"></Relationships>
</file>

<file path=xl/charts/_rels/chart19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20.xml.rels><?xml version="1.0" encoding="UTF-8" standalone="yes"?><Relationships xmlns="http://schemas.openxmlformats.org/package/2006/relationships"></Relationships>
</file>

<file path=xl/charts/_rels/chart21.xml.rels><?xml version="1.0" encoding="UTF-8" standalone="yes"?><Relationships xmlns="http://schemas.openxmlformats.org/package/2006/relationships"></Relationships>
</file>

<file path=xl/charts/_rels/chart22.xml.rels><?xml version="1.0" encoding="UTF-8" standalone="yes"?><Relationships xmlns="http://schemas.openxmlformats.org/package/2006/relationships"></Relationships>
</file>

<file path=xl/charts/_rels/chart23.xml.rels><?xml version="1.0" encoding="UTF-8" standalone="yes"?><Relationships xmlns="http://schemas.openxmlformats.org/package/2006/relationships"></Relationships>
</file>

<file path=xl/charts/_rels/chart24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_rels/chart7.xml.rels><?xml version="1.0" encoding="UTF-8" standalone="yes"?><Relationships xmlns="http://schemas.openxmlformats.org/package/2006/relationships"></Relationships>
</file>

<file path=xl/charts/_rels/chart8.xml.rels><?xml version="1.0" encoding="UTF-8" standalone="yes"?><Relationships xmlns="http://schemas.openxmlformats.org/package/2006/relationships"></Relationships>
</file>

<file path=xl/charts/_rels/chart9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CM2'!$C$38:$C$42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CM2'!$D$38:$D$42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CM2'!$C$50:$C$54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CM2'!$D$50:$D$54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CM2'!$C$62:$C$66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CM2'!$D$62:$D$66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CM2 P'!$C$38:$C$42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CM1 CM2 P'!$D$38:$D$42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CM2 P'!$C$50:$C$54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CM1 CM2 P'!$D$50:$D$54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CM2 P'!$C$62:$C$66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CM1 CM2 P'!$D$62:$D$66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38100" dist="2700000" rotWithShape="false">
                <a:prstClr val="black">
                  <a:alpha val="40000"/>
                </a:prstClr>
              </a:outerShdw>
              <a:effectLst>
                <a:outerShdw blurRad="50800" dir="38100" dist="27000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Relationship Id="rId3" Type="http://schemas.openxmlformats.org/officeDocument/2006/relationships/chart" Target="../charts/chart18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Relationship Id="rId3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65" activeCellId="0" sqref="J65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1</v>
      </c>
      <c r="F2" s="3" t="s">
        <v>2</v>
      </c>
      <c r="G2" s="3" t="s">
        <v>3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10</v>
      </c>
      <c r="D5" s="8" t="s">
        <v>11</v>
      </c>
      <c r="E5" s="9">
        <v>18</v>
      </c>
      <c r="F5" s="9"/>
      <c r="G5" s="9"/>
      <c r="H5" s="9"/>
    </row>
    <row r="6">
      <c r="B6" s="4">
        <v>2</v>
      </c>
      <c r="C6" s="10" t="s">
        <v>12</v>
      </c>
      <c r="D6" s="11" t="s">
        <v>13</v>
      </c>
      <c r="E6" s="9">
        <v>74</v>
      </c>
      <c r="F6" s="9"/>
      <c r="G6" s="9"/>
      <c r="H6" s="9"/>
    </row>
    <row r="7">
      <c r="B7" s="4">
        <v>3</v>
      </c>
      <c r="C7" s="10" t="s">
        <v>14</v>
      </c>
      <c r="D7" s="11" t="s">
        <v>15</v>
      </c>
      <c r="E7" s="9">
        <v>73</v>
      </c>
      <c r="F7" s="9"/>
      <c r="G7" s="9"/>
      <c r="H7" s="9"/>
    </row>
    <row r="8">
      <c r="B8" s="4">
        <v>4</v>
      </c>
      <c r="C8" s="10" t="s">
        <v>16</v>
      </c>
      <c r="D8" s="11" t="s">
        <v>17</v>
      </c>
      <c r="E8" s="9">
        <v>55</v>
      </c>
      <c r="F8" s="9"/>
      <c r="G8" s="9"/>
      <c r="H8" s="9"/>
    </row>
    <row r="9" ht="15" customHeight="1">
      <c r="B9" s="4">
        <v>5</v>
      </c>
      <c r="C9" s="10" t="s">
        <v>18</v>
      </c>
      <c r="D9" s="11" t="s">
        <v>19</v>
      </c>
      <c r="E9" s="9">
        <v>47</v>
      </c>
      <c r="F9" s="9"/>
      <c r="G9" s="9"/>
      <c r="H9" s="9"/>
    </row>
    <row r="10">
      <c r="B10" s="4">
        <v>6</v>
      </c>
      <c r="C10" s="10" t="s">
        <v>20</v>
      </c>
      <c r="D10" s="11" t="s">
        <v>21</v>
      </c>
      <c r="E10" s="9">
        <v>3</v>
      </c>
      <c r="F10" s="9"/>
      <c r="G10" s="9"/>
      <c r="H10" s="9"/>
    </row>
    <row r="11">
      <c r="B11" s="4">
        <v>7</v>
      </c>
      <c r="C11" s="10" t="s">
        <v>22</v>
      </c>
      <c r="D11" s="11" t="s">
        <v>23</v>
      </c>
      <c r="E11" s="9">
        <v>108</v>
      </c>
      <c r="F11" s="9"/>
      <c r="G11" s="9"/>
      <c r="H11" s="9"/>
    </row>
    <row r="12">
      <c r="B12" s="4">
        <v>8</v>
      </c>
      <c r="C12" s="10" t="s">
        <v>24</v>
      </c>
      <c r="D12" s="11" t="s">
        <v>25</v>
      </c>
      <c r="E12" s="9">
        <v>87</v>
      </c>
      <c r="F12" s="9"/>
      <c r="G12" s="9"/>
      <c r="H12" s="9"/>
    </row>
    <row r="13">
      <c r="B13" s="4">
        <v>9</v>
      </c>
      <c r="C13" s="10" t="s">
        <v>26</v>
      </c>
      <c r="D13" s="11" t="s">
        <v>27</v>
      </c>
      <c r="E13" s="9" t="s">
        <v>28</v>
      </c>
      <c r="F13" s="9"/>
      <c r="G13" s="9"/>
      <c r="H13" s="9"/>
    </row>
    <row r="14">
      <c r="B14" s="4">
        <v>10</v>
      </c>
      <c r="C14" s="10" t="s">
        <v>29</v>
      </c>
      <c r="D14" s="11" t="s">
        <v>30</v>
      </c>
      <c r="E14" s="9">
        <v>2</v>
      </c>
      <c r="F14" s="9"/>
      <c r="G14" s="9"/>
      <c r="H14" s="9"/>
    </row>
    <row r="15">
      <c r="B15" s="4">
        <v>11</v>
      </c>
      <c r="C15" s="10" t="s">
        <v>31</v>
      </c>
      <c r="D15" s="11" t="s">
        <v>32</v>
      </c>
      <c r="E15" s="9">
        <v>5</v>
      </c>
      <c r="F15" s="9"/>
      <c r="G15" s="9"/>
      <c r="H15" s="9"/>
    </row>
    <row r="16" ht="15" customHeight="1">
      <c r="B16" s="4">
        <v>12</v>
      </c>
      <c r="C16" s="10" t="s">
        <v>33</v>
      </c>
      <c r="D16" s="11" t="s">
        <v>34</v>
      </c>
      <c r="E16" s="9">
        <v>76</v>
      </c>
      <c r="F16" s="9"/>
      <c r="G16" s="9"/>
      <c r="H16" s="9"/>
    </row>
    <row r="17">
      <c r="B17" s="4">
        <v>13</v>
      </c>
      <c r="C17" s="10" t="s">
        <v>35</v>
      </c>
      <c r="D17" s="11" t="s">
        <v>36</v>
      </c>
      <c r="E17" s="9">
        <v>70</v>
      </c>
      <c r="F17" s="9"/>
      <c r="G17" s="9"/>
      <c r="H17" s="9"/>
    </row>
    <row r="18">
      <c r="B18" s="4">
        <v>14</v>
      </c>
      <c r="C18" s="10" t="s">
        <v>37</v>
      </c>
      <c r="D18" s="11" t="s">
        <v>38</v>
      </c>
      <c r="E18" s="9">
        <v>36</v>
      </c>
      <c r="F18" s="9"/>
      <c r="G18" s="9"/>
      <c r="H18" s="9"/>
    </row>
    <row r="19">
      <c r="B19" s="4">
        <v>15</v>
      </c>
      <c r="C19" s="10" t="s">
        <v>39</v>
      </c>
      <c r="D19" s="11" t="s">
        <v>40</v>
      </c>
      <c r="E19" s="9">
        <v>64</v>
      </c>
      <c r="F19" s="9"/>
      <c r="G19" s="9"/>
      <c r="H19" s="9"/>
    </row>
    <row r="20">
      <c r="B20" s="4">
        <v>16</v>
      </c>
      <c r="C20" s="10" t="s">
        <v>41</v>
      </c>
      <c r="D20" s="11" t="s">
        <v>42</v>
      </c>
      <c r="E20" s="9">
        <v>1</v>
      </c>
      <c r="F20" s="9"/>
      <c r="G20" s="9"/>
      <c r="H20" s="9"/>
    </row>
    <row r="21">
      <c r="B21" s="4">
        <v>17</v>
      </c>
      <c r="C21" s="10" t="s">
        <v>41</v>
      </c>
      <c r="D21" s="11" t="s">
        <v>43</v>
      </c>
      <c r="E21" s="9">
        <v>73</v>
      </c>
      <c r="F21" s="9"/>
      <c r="G21" s="9"/>
      <c r="H21" s="4"/>
    </row>
    <row r="22">
      <c r="B22" s="4">
        <v>18</v>
      </c>
      <c r="C22" s="10" t="s">
        <v>44</v>
      </c>
      <c r="D22" s="11" t="s">
        <v>45</v>
      </c>
      <c r="E22" s="9">
        <v>52</v>
      </c>
      <c r="F22" s="9"/>
      <c r="G22" s="9"/>
      <c r="H22" s="4"/>
    </row>
    <row r="23">
      <c r="B23" s="4">
        <v>19</v>
      </c>
      <c r="C23" s="10" t="s">
        <v>46</v>
      </c>
      <c r="D23" s="11" t="s">
        <v>47</v>
      </c>
      <c r="E23" s="9">
        <v>31</v>
      </c>
      <c r="F23" s="9"/>
      <c r="G23" s="9"/>
      <c r="H23" s="4"/>
    </row>
    <row r="24">
      <c r="B24" s="4">
        <v>20</v>
      </c>
      <c r="C24" s="10" t="s">
        <v>48</v>
      </c>
      <c r="D24" s="11" t="s">
        <v>49</v>
      </c>
      <c r="E24" s="9">
        <v>12</v>
      </c>
      <c r="F24" s="9"/>
      <c r="G24" s="9"/>
      <c r="H24" s="4"/>
    </row>
    <row r="25">
      <c r="B25" s="4">
        <v>21</v>
      </c>
      <c r="C25" s="10" t="s">
        <v>50</v>
      </c>
      <c r="D25" s="11" t="s">
        <v>51</v>
      </c>
      <c r="E25" s="4">
        <v>59</v>
      </c>
      <c r="F25" s="4"/>
      <c r="G25" s="4"/>
      <c r="H25" s="4"/>
    </row>
    <row r="26">
      <c r="B26" s="4">
        <v>22</v>
      </c>
      <c r="C26" s="10" t="s">
        <v>52</v>
      </c>
      <c r="D26" s="11" t="s">
        <v>53</v>
      </c>
      <c r="E26" s="4">
        <v>0</v>
      </c>
      <c r="F26" s="4"/>
      <c r="G26" s="4"/>
      <c r="H26" s="4"/>
    </row>
    <row r="27">
      <c r="B27" s="4">
        <v>23</v>
      </c>
      <c r="C27" s="10" t="s">
        <v>54</v>
      </c>
      <c r="D27" s="11" t="s">
        <v>55</v>
      </c>
      <c r="E27" s="4">
        <v>0</v>
      </c>
      <c r="F27" s="4"/>
      <c r="G27" s="4"/>
      <c r="H27" s="4"/>
    </row>
    <row r="28">
      <c r="B28" s="4">
        <v>24</v>
      </c>
      <c r="C28" s="10" t="s">
        <v>56</v>
      </c>
      <c r="D28" s="11" t="s">
        <v>57</v>
      </c>
      <c r="E28" s="9">
        <v>95</v>
      </c>
      <c r="F28" s="9"/>
      <c r="G28" s="9"/>
      <c r="H28" s="4"/>
    </row>
    <row r="29">
      <c r="B29" s="4">
        <v>25</v>
      </c>
      <c r="C29" s="10" t="s">
        <v>58</v>
      </c>
      <c r="D29" s="11" t="s">
        <v>59</v>
      </c>
      <c r="E29" s="4">
        <v>6</v>
      </c>
      <c r="F29" s="9"/>
      <c r="G29" s="9"/>
      <c r="H29" s="4"/>
    </row>
    <row r="30">
      <c r="B30" s="4">
        <v>26</v>
      </c>
      <c r="C30" s="10"/>
      <c r="D30" s="11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2"/>
      <c r="D33" s="12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60</v>
      </c>
      <c r="D37" s="9" t="s">
        <v>61</v>
      </c>
      <c r="E37" s="14"/>
    </row>
    <row r="38">
      <c r="C38" s="15" t="s">
        <v>62</v>
      </c>
      <c r="D38" s="4">
        <f>COUNTIF(E5:E34,"&lt;40")</f>
        <v>11</v>
      </c>
      <c r="E38" s="2"/>
    </row>
    <row r="39">
      <c r="C39" s="16" t="s">
        <v>63</v>
      </c>
      <c r="D39" s="4">
        <f>SUMPRODUCT((E5:E34&gt;=40)*(E5:E34&lt;=69))</f>
        <v>5</v>
      </c>
      <c r="E39" s="2"/>
    </row>
    <row r="40">
      <c r="C40" s="17" t="s">
        <v>64</v>
      </c>
      <c r="D40" s="4">
        <f>SUMPRODUCT((E5:E34&gt;=70)*(E5:E34&lt;=80))</f>
        <v>5</v>
      </c>
      <c r="E40" s="2"/>
    </row>
    <row r="41">
      <c r="C41" s="18" t="s">
        <v>65</v>
      </c>
      <c r="D41" s="4">
        <f>SUMPRODUCT((E5:E34&gt;=81)*(E5:E34&lt;=101))</f>
        <v>2</v>
      </c>
      <c r="E41" s="2"/>
    </row>
    <row r="42">
      <c r="C42" s="19" t="s">
        <v>66</v>
      </c>
      <c r="D42" s="4">
        <f>COUNTIF(E5:E34,"&gt;101")</f>
        <v>1</v>
      </c>
      <c r="E42" s="2"/>
    </row>
    <row r="43">
      <c r="C43" s="20" t="s">
        <v>67</v>
      </c>
      <c r="D43" s="21">
        <f>SUM(D38:D42)</f>
        <v>24</v>
      </c>
      <c r="E43" s="2"/>
    </row>
    <row r="44">
      <c r="C44" s="22" t="s">
        <v>68</v>
      </c>
      <c r="D44" s="23">
        <f>COUNTIF(E5:E34,"Non évaluable")</f>
        <v>0</v>
      </c>
      <c r="E44" s="2"/>
    </row>
    <row r="45">
      <c r="C45" s="24" t="s">
        <v>69</v>
      </c>
      <c r="D45" s="4">
        <v>1</v>
      </c>
      <c r="E45" s="2"/>
    </row>
    <row r="46">
      <c r="C46" s="20" t="s">
        <v>70</v>
      </c>
      <c r="D46" s="21">
        <f>SUM(D43:D45)</f>
        <v>25</v>
      </c>
      <c r="E46" s="2"/>
    </row>
    <row r="49" ht="45">
      <c r="C49" s="9" t="s">
        <v>71</v>
      </c>
      <c r="D49" s="9" t="s">
        <v>61</v>
      </c>
    </row>
    <row r="50">
      <c r="C50" s="15" t="s">
        <v>62</v>
      </c>
      <c r="D50" s="4">
        <f>COUNTIF(F5:F34,"&lt;40")</f>
        <v>0</v>
      </c>
    </row>
    <row r="51">
      <c r="C51" s="16" t="s">
        <v>63</v>
      </c>
      <c r="D51" s="4">
        <f>SUMPRODUCT((F5:F34&gt;=40)*(F5:F34&lt;=69))</f>
        <v>0</v>
      </c>
    </row>
    <row r="52">
      <c r="C52" s="17" t="s">
        <v>64</v>
      </c>
      <c r="D52" s="4">
        <f>SUMPRODUCT((F5:F34&gt;=70)*(F5:F34&lt;=80))</f>
        <v>0</v>
      </c>
    </row>
    <row r="53">
      <c r="C53" s="18" t="s">
        <v>65</v>
      </c>
      <c r="D53" s="4">
        <f>SUMPRODUCT((F5:F34&gt;=81)*(F5:F34&lt;=101))</f>
        <v>0</v>
      </c>
    </row>
    <row r="54">
      <c r="C54" s="19" t="s">
        <v>66</v>
      </c>
      <c r="D54" s="4">
        <f>COUNTIF(F5:F34,"&gt;101")</f>
        <v>0</v>
      </c>
    </row>
    <row r="55">
      <c r="C55" s="20" t="s">
        <v>67</v>
      </c>
      <c r="D55" s="21">
        <f>SUM(D50:D54)</f>
        <v>0</v>
      </c>
    </row>
    <row r="56">
      <c r="C56" s="22" t="s">
        <v>68</v>
      </c>
      <c r="D56" s="23">
        <f>COUNTIF(F5:F34,"Non évaluable")</f>
        <v>0</v>
      </c>
    </row>
    <row r="57">
      <c r="C57" s="24" t="s">
        <v>69</v>
      </c>
      <c r="D57" s="4">
        <f>COUNTIF(F5:F34,"Absent")</f>
        <v>0</v>
      </c>
    </row>
    <row r="58">
      <c r="C58" s="20" t="s">
        <v>70</v>
      </c>
      <c r="D58" s="21">
        <f>SUM(D55:D57)</f>
        <v>0</v>
      </c>
    </row>
    <row r="61" ht="45">
      <c r="C61" s="9" t="s">
        <v>72</v>
      </c>
      <c r="D61" s="9" t="s">
        <v>61</v>
      </c>
    </row>
    <row r="62">
      <c r="C62" s="15" t="s">
        <v>62</v>
      </c>
      <c r="D62" s="4">
        <f>COUNTIF(G5:G34,"&lt;40")</f>
        <v>0</v>
      </c>
    </row>
    <row r="63">
      <c r="C63" s="16" t="s">
        <v>63</v>
      </c>
      <c r="D63" s="4">
        <f>SUMPRODUCT((G5:G34&gt;=40)*(G5:G34&lt;=69))</f>
        <v>0</v>
      </c>
    </row>
    <row r="64">
      <c r="C64" s="17" t="s">
        <v>64</v>
      </c>
      <c r="D64" s="4">
        <f>SUMPRODUCT((G5:G34&gt;=70)*(G5:G34&lt;=80))</f>
        <v>0</v>
      </c>
    </row>
    <row r="65">
      <c r="C65" s="18" t="s">
        <v>65</v>
      </c>
      <c r="D65" s="4">
        <f>SUMPRODUCT((G5:G34&gt;=81)*(G5:G34&lt;=101))</f>
        <v>0</v>
      </c>
    </row>
    <row r="66">
      <c r="C66" s="19" t="s">
        <v>66</v>
      </c>
      <c r="D66" s="4">
        <f>COUNTIF(G5:G34,"&gt;101")</f>
        <v>0</v>
      </c>
    </row>
    <row r="67">
      <c r="C67" s="20" t="s">
        <v>67</v>
      </c>
      <c r="D67" s="21">
        <f>SUM(D62:D66)</f>
        <v>0</v>
      </c>
    </row>
    <row r="68">
      <c r="C68" s="22" t="s">
        <v>68</v>
      </c>
      <c r="D68" s="23">
        <f>COUNTIF(G5:G34,"Non évaluable")</f>
        <v>0</v>
      </c>
    </row>
    <row r="69">
      <c r="C69" s="24" t="s">
        <v>69</v>
      </c>
      <c r="D69" s="4">
        <f>COUNTIF(G5:G34,"Absent")</f>
        <v>0</v>
      </c>
    </row>
    <row r="70">
      <c r="C70" s="20" t="s">
        <v>70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010025-0084-4C25-9791-006900B600A9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6300E4-009D-4DE5-AFA1-00D500C200B7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2600F2-00E1-4A10-B842-0025007700E4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8C00FA-0006-45E3-A6DD-004B00220083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9F00E3-007E-4DE8-A851-0059006300BC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390089-002B-4B55-8F63-004700B80040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1200D9-0067-408F-86C1-007500AE00A3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E700F9-0081-462B-B402-00870024008A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11006C-00AC-4CD1-83D8-00C9005200E5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8100F2-00C0-4ADE-92A6-003700B30064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58000F-000E-42CE-89CD-00350067006E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FD0045-00BF-4918-9F74-00C500970033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1E00F4-0036-41BA-BCC1-00CA000E0011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5A0049-00C9-4AEC-BBDD-00D7002B00E9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G75" activeCellId="0" sqref="G75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73</v>
      </c>
      <c r="F2" s="3" t="s">
        <v>2</v>
      </c>
      <c r="G2" s="3" t="s">
        <v>74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75</v>
      </c>
      <c r="D5" s="8" t="s">
        <v>76</v>
      </c>
      <c r="E5" s="9">
        <v>81</v>
      </c>
      <c r="F5" s="9"/>
      <c r="G5" s="9"/>
      <c r="H5" s="9"/>
    </row>
    <row r="6">
      <c r="B6" s="4">
        <v>2</v>
      </c>
      <c r="C6" s="10" t="s">
        <v>77</v>
      </c>
      <c r="D6" s="11" t="s">
        <v>78</v>
      </c>
      <c r="E6" s="9">
        <v>90</v>
      </c>
      <c r="F6" s="9"/>
      <c r="G6" s="9"/>
      <c r="H6" s="9"/>
    </row>
    <row r="7">
      <c r="B7" s="4">
        <v>3</v>
      </c>
      <c r="C7" s="10" t="s">
        <v>79</v>
      </c>
      <c r="D7" s="11" t="s">
        <v>80</v>
      </c>
      <c r="E7" s="9">
        <v>107</v>
      </c>
      <c r="F7" s="9"/>
      <c r="G7" s="9"/>
      <c r="H7" s="9"/>
    </row>
    <row r="8">
      <c r="B8" s="4">
        <v>4</v>
      </c>
      <c r="C8" s="10" t="s">
        <v>81</v>
      </c>
      <c r="D8" s="11" t="s">
        <v>82</v>
      </c>
      <c r="E8" s="9">
        <v>4</v>
      </c>
      <c r="F8" s="9"/>
      <c r="G8" s="9"/>
      <c r="H8" s="9"/>
    </row>
    <row r="9" ht="15" customHeight="1">
      <c r="B9" s="4">
        <v>5</v>
      </c>
      <c r="C9" s="10" t="s">
        <v>83</v>
      </c>
      <c r="D9" s="11" t="s">
        <v>84</v>
      </c>
      <c r="E9" s="9">
        <v>29</v>
      </c>
      <c r="F9" s="9"/>
      <c r="G9" s="9"/>
      <c r="H9" s="9"/>
    </row>
    <row r="10">
      <c r="B10" s="4">
        <v>6</v>
      </c>
      <c r="C10" s="10" t="s">
        <v>85</v>
      </c>
      <c r="D10" s="11" t="s">
        <v>86</v>
      </c>
      <c r="E10" s="9">
        <v>78</v>
      </c>
      <c r="F10" s="9"/>
      <c r="G10" s="9"/>
      <c r="H10" s="9"/>
    </row>
    <row r="11">
      <c r="B11" s="4">
        <v>7</v>
      </c>
      <c r="C11" s="10" t="s">
        <v>87</v>
      </c>
      <c r="D11" s="11" t="s">
        <v>88</v>
      </c>
      <c r="E11" s="9">
        <v>5</v>
      </c>
      <c r="F11" s="9"/>
      <c r="G11" s="9"/>
      <c r="H11" s="9"/>
    </row>
    <row r="12">
      <c r="B12" s="4">
        <v>8</v>
      </c>
      <c r="C12" s="10" t="s">
        <v>89</v>
      </c>
      <c r="D12" s="11" t="s">
        <v>90</v>
      </c>
      <c r="E12" s="9">
        <v>0</v>
      </c>
      <c r="F12" s="9"/>
      <c r="G12" s="9"/>
      <c r="H12" s="9"/>
    </row>
    <row r="13">
      <c r="B13" s="4">
        <v>9</v>
      </c>
      <c r="C13" s="10" t="s">
        <v>91</v>
      </c>
      <c r="D13" s="11" t="s">
        <v>92</v>
      </c>
      <c r="E13" s="9">
        <v>41</v>
      </c>
      <c r="F13" s="9"/>
      <c r="G13" s="9"/>
      <c r="H13" s="9"/>
    </row>
    <row r="14">
      <c r="B14" s="4">
        <v>10</v>
      </c>
      <c r="C14" s="10" t="s">
        <v>93</v>
      </c>
      <c r="D14" s="11" t="s">
        <v>94</v>
      </c>
      <c r="E14" s="9">
        <v>30</v>
      </c>
      <c r="F14" s="9"/>
      <c r="G14" s="9"/>
      <c r="H14" s="9"/>
    </row>
    <row r="15">
      <c r="B15" s="4">
        <v>11</v>
      </c>
      <c r="C15" s="10" t="s">
        <v>95</v>
      </c>
      <c r="D15" s="11" t="s">
        <v>96</v>
      </c>
      <c r="E15" s="9">
        <v>31</v>
      </c>
      <c r="F15" s="9"/>
      <c r="G15" s="9"/>
      <c r="H15" s="9"/>
    </row>
    <row r="16" ht="15" customHeight="1">
      <c r="B16" s="4">
        <v>12</v>
      </c>
      <c r="C16" s="10" t="s">
        <v>97</v>
      </c>
      <c r="D16" s="11" t="s">
        <v>98</v>
      </c>
      <c r="E16" s="9">
        <v>2</v>
      </c>
      <c r="F16" s="9"/>
      <c r="G16" s="9"/>
      <c r="H16" s="9"/>
    </row>
    <row r="17">
      <c r="B17" s="4">
        <v>13</v>
      </c>
      <c r="C17" s="10" t="s">
        <v>99</v>
      </c>
      <c r="D17" s="11" t="s">
        <v>100</v>
      </c>
      <c r="E17" s="9">
        <v>67</v>
      </c>
      <c r="F17" s="9"/>
      <c r="G17" s="9"/>
      <c r="H17" s="9"/>
    </row>
    <row r="18">
      <c r="B18" s="4">
        <v>14</v>
      </c>
      <c r="C18" s="10" t="s">
        <v>101</v>
      </c>
      <c r="D18" s="11" t="s">
        <v>102</v>
      </c>
      <c r="E18" s="9">
        <v>10</v>
      </c>
      <c r="F18" s="9"/>
      <c r="G18" s="9"/>
      <c r="H18" s="9"/>
    </row>
    <row r="19">
      <c r="B19" s="4">
        <v>15</v>
      </c>
      <c r="C19" s="10" t="s">
        <v>35</v>
      </c>
      <c r="D19" s="11" t="s">
        <v>103</v>
      </c>
      <c r="E19" s="9">
        <v>0</v>
      </c>
      <c r="F19" s="9"/>
      <c r="G19" s="9"/>
      <c r="H19" s="9"/>
    </row>
    <row r="20">
      <c r="B20" s="4">
        <v>16</v>
      </c>
      <c r="C20" s="10" t="s">
        <v>104</v>
      </c>
      <c r="D20" s="11" t="s">
        <v>105</v>
      </c>
      <c r="E20" s="9">
        <v>23</v>
      </c>
      <c r="F20" s="9"/>
      <c r="G20" s="9"/>
      <c r="H20" s="9"/>
    </row>
    <row r="21">
      <c r="B21" s="4">
        <v>17</v>
      </c>
      <c r="C21" s="10" t="s">
        <v>106</v>
      </c>
      <c r="D21" s="11" t="s">
        <v>107</v>
      </c>
      <c r="E21" s="9">
        <v>0</v>
      </c>
      <c r="F21" s="9"/>
      <c r="G21" s="9"/>
      <c r="H21" s="4"/>
    </row>
    <row r="22">
      <c r="B22" s="4">
        <v>18</v>
      </c>
      <c r="C22" s="10" t="s">
        <v>108</v>
      </c>
      <c r="D22" s="11" t="s">
        <v>109</v>
      </c>
      <c r="E22" s="9">
        <v>41</v>
      </c>
      <c r="F22" s="9"/>
      <c r="G22" s="9"/>
      <c r="H22" s="4"/>
    </row>
    <row r="23">
      <c r="B23" s="4">
        <v>19</v>
      </c>
      <c r="C23" s="10" t="s">
        <v>110</v>
      </c>
      <c r="D23" s="11" t="s">
        <v>111</v>
      </c>
      <c r="E23" s="9">
        <v>77</v>
      </c>
      <c r="F23" s="9"/>
      <c r="G23" s="9"/>
      <c r="H23" s="4"/>
    </row>
    <row r="24">
      <c r="B24" s="4">
        <v>20</v>
      </c>
      <c r="C24" s="10" t="s">
        <v>112</v>
      </c>
      <c r="D24" s="11" t="s">
        <v>113</v>
      </c>
      <c r="E24" s="9">
        <v>111</v>
      </c>
      <c r="F24" s="9"/>
      <c r="G24" s="9"/>
      <c r="H24" s="4"/>
    </row>
    <row r="25">
      <c r="B25" s="4">
        <v>21</v>
      </c>
      <c r="C25" s="10" t="s">
        <v>114</v>
      </c>
      <c r="D25" s="11" t="s">
        <v>115</v>
      </c>
      <c r="E25" s="4">
        <v>77</v>
      </c>
      <c r="F25" s="4"/>
      <c r="G25" s="4"/>
      <c r="H25" s="4"/>
    </row>
    <row r="26">
      <c r="B26" s="4">
        <v>22</v>
      </c>
      <c r="C26" s="10" t="s">
        <v>116</v>
      </c>
      <c r="D26" s="11" t="s">
        <v>117</v>
      </c>
      <c r="E26" s="4">
        <v>0</v>
      </c>
      <c r="F26" s="4"/>
      <c r="G26" s="4"/>
      <c r="H26" s="4"/>
    </row>
    <row r="27">
      <c r="B27" s="4">
        <v>23</v>
      </c>
      <c r="C27" s="10" t="s">
        <v>118</v>
      </c>
      <c r="D27" s="11" t="s">
        <v>119</v>
      </c>
      <c r="E27" s="4">
        <v>57</v>
      </c>
      <c r="F27" s="4"/>
      <c r="G27" s="4"/>
      <c r="H27" s="4"/>
    </row>
    <row r="28">
      <c r="B28" s="4">
        <v>24</v>
      </c>
      <c r="C28" s="10" t="s">
        <v>120</v>
      </c>
      <c r="D28" s="11" t="s">
        <v>121</v>
      </c>
      <c r="E28" s="9" t="s">
        <v>28</v>
      </c>
      <c r="F28" s="9"/>
      <c r="G28" s="9"/>
      <c r="H28" s="4"/>
    </row>
    <row r="29">
      <c r="B29" s="4">
        <v>25</v>
      </c>
      <c r="C29" s="10" t="s">
        <v>122</v>
      </c>
      <c r="D29" s="11" t="s">
        <v>123</v>
      </c>
      <c r="E29" s="4">
        <v>16</v>
      </c>
      <c r="F29" s="9"/>
      <c r="G29" s="9"/>
      <c r="H29" s="4"/>
    </row>
    <row r="30">
      <c r="B30" s="4">
        <v>26</v>
      </c>
      <c r="C30" s="10" t="s">
        <v>124</v>
      </c>
      <c r="D30" s="11" t="s">
        <v>125</v>
      </c>
      <c r="E30" s="9">
        <v>54</v>
      </c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2"/>
      <c r="D33" s="12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60</v>
      </c>
      <c r="D37" s="9" t="s">
        <v>61</v>
      </c>
      <c r="E37" s="14"/>
    </row>
    <row r="38">
      <c r="C38" s="15" t="s">
        <v>62</v>
      </c>
      <c r="D38" s="4">
        <f>COUNTIF(E5:E34,"&lt;40")</f>
        <v>13</v>
      </c>
      <c r="E38" s="2"/>
    </row>
    <row r="39">
      <c r="C39" s="16" t="s">
        <v>63</v>
      </c>
      <c r="D39" s="4">
        <f>SUMPRODUCT((E5:E34&gt;=40)*(E5:E34&lt;=69))</f>
        <v>5</v>
      </c>
      <c r="E39" s="2"/>
    </row>
    <row r="40">
      <c r="C40" s="17" t="s">
        <v>64</v>
      </c>
      <c r="D40" s="4">
        <f>SUMPRODUCT((E5:E34&gt;=70)*(E5:E34&lt;=80))</f>
        <v>3</v>
      </c>
      <c r="E40" s="2"/>
    </row>
    <row r="41">
      <c r="C41" s="18" t="s">
        <v>65</v>
      </c>
      <c r="D41" s="4">
        <f>SUMPRODUCT((E5:E34&gt;=81)*(E5:E34&lt;=101))</f>
        <v>2</v>
      </c>
      <c r="E41" s="2"/>
    </row>
    <row r="42">
      <c r="C42" s="19" t="s">
        <v>66</v>
      </c>
      <c r="D42" s="4">
        <f>COUNTIF(E5:E34,"&gt;101")</f>
        <v>2</v>
      </c>
      <c r="E42" s="2"/>
    </row>
    <row r="43">
      <c r="C43" s="20" t="s">
        <v>67</v>
      </c>
      <c r="D43" s="21">
        <f>SUM(D38:D42)</f>
        <v>25</v>
      </c>
      <c r="E43" s="2"/>
    </row>
    <row r="44">
      <c r="C44" s="22" t="s">
        <v>68</v>
      </c>
      <c r="D44" s="23">
        <f>COUNTIF(E5:E34,"Non évaluable")</f>
        <v>0</v>
      </c>
      <c r="E44" s="2"/>
    </row>
    <row r="45">
      <c r="C45" s="24" t="s">
        <v>69</v>
      </c>
      <c r="D45" s="4">
        <v>1</v>
      </c>
      <c r="E45" s="2"/>
    </row>
    <row r="46">
      <c r="C46" s="20" t="s">
        <v>70</v>
      </c>
      <c r="D46" s="21">
        <f>SUM(D43:D45)</f>
        <v>26</v>
      </c>
      <c r="E46" s="2"/>
    </row>
    <row r="49" ht="45">
      <c r="C49" s="9" t="s">
        <v>71</v>
      </c>
      <c r="D49" s="9" t="s">
        <v>61</v>
      </c>
    </row>
    <row r="50">
      <c r="C50" s="15" t="s">
        <v>62</v>
      </c>
      <c r="D50" s="4">
        <f>COUNTIF(F5:F34,"&lt;40")</f>
        <v>0</v>
      </c>
    </row>
    <row r="51">
      <c r="C51" s="16" t="s">
        <v>63</v>
      </c>
      <c r="D51" s="4">
        <f>SUMPRODUCT((F5:F34&gt;=40)*(F5:F34&lt;=69))</f>
        <v>0</v>
      </c>
    </row>
    <row r="52">
      <c r="C52" s="17" t="s">
        <v>64</v>
      </c>
      <c r="D52" s="4">
        <f>SUMPRODUCT((F5:F34&gt;=70)*(F5:F34&lt;=80))</f>
        <v>0</v>
      </c>
    </row>
    <row r="53">
      <c r="C53" s="18" t="s">
        <v>65</v>
      </c>
      <c r="D53" s="4">
        <f>SUMPRODUCT((F5:F34&gt;=81)*(F5:F34&lt;=101))</f>
        <v>0</v>
      </c>
    </row>
    <row r="54">
      <c r="C54" s="19" t="s">
        <v>66</v>
      </c>
      <c r="D54" s="4">
        <f>COUNTIF(F5:F34,"&gt;101")</f>
        <v>0</v>
      </c>
    </row>
    <row r="55">
      <c r="C55" s="20" t="s">
        <v>67</v>
      </c>
      <c r="D55" s="21">
        <f>SUM(D50:D54)</f>
        <v>0</v>
      </c>
    </row>
    <row r="56">
      <c r="C56" s="22" t="s">
        <v>68</v>
      </c>
      <c r="D56" s="23">
        <f>COUNTIF(F5:F34,"Non évaluable")</f>
        <v>0</v>
      </c>
    </row>
    <row r="57">
      <c r="C57" s="24" t="s">
        <v>69</v>
      </c>
      <c r="D57" s="4">
        <f>COUNTIF(F5:F34,"Absent")</f>
        <v>0</v>
      </c>
    </row>
    <row r="58">
      <c r="C58" s="20" t="s">
        <v>70</v>
      </c>
      <c r="D58" s="21">
        <f>SUM(D55:D57)</f>
        <v>0</v>
      </c>
    </row>
    <row r="61" ht="45">
      <c r="C61" s="9" t="s">
        <v>72</v>
      </c>
      <c r="D61" s="9" t="s">
        <v>61</v>
      </c>
    </row>
    <row r="62">
      <c r="C62" s="15" t="s">
        <v>62</v>
      </c>
      <c r="D62" s="4">
        <f>COUNTIF(G5:G34,"&lt;40")</f>
        <v>0</v>
      </c>
    </row>
    <row r="63">
      <c r="C63" s="16" t="s">
        <v>63</v>
      </c>
      <c r="D63" s="4">
        <f>SUMPRODUCT((G5:G34&gt;=40)*(G5:G34&lt;=69))</f>
        <v>0</v>
      </c>
    </row>
    <row r="64">
      <c r="C64" s="17" t="s">
        <v>64</v>
      </c>
      <c r="D64" s="4">
        <f>SUMPRODUCT((G5:G34&gt;=70)*(G5:G34&lt;=80))</f>
        <v>0</v>
      </c>
    </row>
    <row r="65">
      <c r="C65" s="18" t="s">
        <v>65</v>
      </c>
      <c r="D65" s="4">
        <f>SUMPRODUCT((G5:G34&gt;=81)*(G5:G34&lt;=101))</f>
        <v>0</v>
      </c>
    </row>
    <row r="66">
      <c r="C66" s="19" t="s">
        <v>66</v>
      </c>
      <c r="D66" s="4">
        <f>COUNTIF(G5:G34,"&gt;101")</f>
        <v>0</v>
      </c>
    </row>
    <row r="67">
      <c r="C67" s="20" t="s">
        <v>67</v>
      </c>
      <c r="D67" s="21">
        <f>SUM(D62:D66)</f>
        <v>0</v>
      </c>
    </row>
    <row r="68">
      <c r="C68" s="22" t="s">
        <v>68</v>
      </c>
      <c r="D68" s="23">
        <f>COUNTIF(G5:G34,"Non évaluable")</f>
        <v>0</v>
      </c>
    </row>
    <row r="69">
      <c r="C69" s="24" t="s">
        <v>69</v>
      </c>
      <c r="D69" s="4">
        <f>COUNTIF(G5:G34,"Absent")</f>
        <v>0</v>
      </c>
    </row>
    <row r="70">
      <c r="C70" s="20" t="s">
        <v>70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C00057-0067-418D-BBF9-0058007E0030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ED0014-0063-4DDC-9829-001E001D00FE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FF004B-00C4-4715-92EC-00D000DF0072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1C0036-0010-4DEC-B677-00C7002200EF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F400DC-0073-42F5-A7B4-001B008E008F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CF0059-001F-415D-B924-000B00FA0090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DD0013-0047-40ED-826F-00FC002900FE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790072-00EE-41EA-A9E7-00B800DA0069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900066-0071-4200-AEDC-0095008D007C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8F0098-0056-4290-BDDE-00FC0071006B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45004A-00B6-45DB-A46D-00A30094007F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6D00F4-000C-46F1-8FBF-009A0002009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66002B-0045-4CFB-A6BB-00DF0089009A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FD00D6-00C8-427D-B714-002F002700B6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K63" activeCellId="0" sqref="K63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126</v>
      </c>
      <c r="F2" s="3" t="s">
        <v>2</v>
      </c>
      <c r="G2" s="3" t="s">
        <v>127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79</v>
      </c>
      <c r="D5" s="8" t="s">
        <v>128</v>
      </c>
      <c r="E5" s="9">
        <v>38</v>
      </c>
      <c r="F5" s="9"/>
      <c r="G5" s="9"/>
      <c r="H5" s="9"/>
    </row>
    <row r="6">
      <c r="B6" s="4">
        <v>2</v>
      </c>
      <c r="C6" s="10" t="s">
        <v>79</v>
      </c>
      <c r="D6" s="11" t="s">
        <v>129</v>
      </c>
      <c r="E6" s="9">
        <v>114</v>
      </c>
      <c r="F6" s="9"/>
      <c r="G6" s="9"/>
      <c r="H6" s="9"/>
    </row>
    <row r="7">
      <c r="B7" s="4">
        <v>3</v>
      </c>
      <c r="C7" s="10" t="s">
        <v>130</v>
      </c>
      <c r="D7" s="11" t="s">
        <v>131</v>
      </c>
      <c r="E7" s="9">
        <v>101</v>
      </c>
      <c r="F7" s="9"/>
      <c r="G7" s="9"/>
      <c r="H7" s="9"/>
    </row>
    <row r="8">
      <c r="B8" s="4">
        <v>4</v>
      </c>
      <c r="C8" s="10" t="s">
        <v>132</v>
      </c>
      <c r="D8" s="11" t="s">
        <v>133</v>
      </c>
      <c r="E8" s="9">
        <v>128</v>
      </c>
      <c r="F8" s="9"/>
      <c r="G8" s="9"/>
      <c r="H8" s="9"/>
    </row>
    <row r="9" ht="15" customHeight="1">
      <c r="B9" s="4">
        <v>5</v>
      </c>
      <c r="C9" s="10" t="s">
        <v>97</v>
      </c>
      <c r="D9" s="11" t="s">
        <v>134</v>
      </c>
      <c r="E9" s="9">
        <v>75</v>
      </c>
      <c r="F9" s="9"/>
      <c r="G9" s="9"/>
      <c r="H9" s="9"/>
    </row>
    <row r="10">
      <c r="B10" s="4">
        <v>6</v>
      </c>
      <c r="C10" s="10" t="s">
        <v>135</v>
      </c>
      <c r="D10" s="11" t="s">
        <v>136</v>
      </c>
      <c r="E10" s="9">
        <v>61</v>
      </c>
      <c r="F10" s="9"/>
      <c r="G10" s="9"/>
      <c r="H10" s="9"/>
    </row>
    <row r="11">
      <c r="B11" s="4">
        <v>7</v>
      </c>
      <c r="C11" s="10" t="s">
        <v>137</v>
      </c>
      <c r="D11" s="11" t="s">
        <v>138</v>
      </c>
      <c r="E11" s="9">
        <v>105</v>
      </c>
      <c r="F11" s="9"/>
      <c r="G11" s="9"/>
      <c r="H11" s="9"/>
    </row>
    <row r="12">
      <c r="B12" s="4">
        <v>8</v>
      </c>
      <c r="C12" s="10" t="s">
        <v>139</v>
      </c>
      <c r="D12" s="11" t="s">
        <v>140</v>
      </c>
      <c r="E12" s="9">
        <v>95</v>
      </c>
      <c r="F12" s="9"/>
      <c r="G12" s="9"/>
      <c r="H12" s="9"/>
    </row>
    <row r="13">
      <c r="B13" s="4">
        <v>9</v>
      </c>
      <c r="C13" s="10" t="s">
        <v>141</v>
      </c>
      <c r="D13" s="11" t="s">
        <v>142</v>
      </c>
      <c r="E13" s="9">
        <v>104</v>
      </c>
      <c r="F13" s="9"/>
      <c r="G13" s="9"/>
      <c r="H13" s="9"/>
    </row>
    <row r="14">
      <c r="B14" s="4">
        <v>10</v>
      </c>
      <c r="C14" s="10" t="s">
        <v>143</v>
      </c>
      <c r="D14" s="11" t="s">
        <v>144</v>
      </c>
      <c r="E14" s="9">
        <v>119</v>
      </c>
      <c r="F14" s="9"/>
      <c r="G14" s="9"/>
      <c r="H14" s="9"/>
    </row>
    <row r="15">
      <c r="B15" s="4">
        <v>11</v>
      </c>
      <c r="C15" s="10" t="s">
        <v>145</v>
      </c>
      <c r="D15" s="11" t="s">
        <v>146</v>
      </c>
      <c r="E15" s="9">
        <v>64</v>
      </c>
      <c r="F15" s="9"/>
      <c r="G15" s="9"/>
      <c r="H15" s="9"/>
    </row>
    <row r="16" ht="15" customHeight="1">
      <c r="B16" s="4">
        <v>12</v>
      </c>
      <c r="C16" s="10" t="s">
        <v>147</v>
      </c>
      <c r="D16" s="11" t="s">
        <v>148</v>
      </c>
      <c r="E16" s="9">
        <v>103</v>
      </c>
      <c r="F16" s="9"/>
      <c r="G16" s="9"/>
      <c r="H16" s="9"/>
    </row>
    <row r="17">
      <c r="B17" s="4">
        <v>13</v>
      </c>
      <c r="C17" s="10" t="s">
        <v>149</v>
      </c>
      <c r="D17" s="11" t="s">
        <v>150</v>
      </c>
      <c r="E17" s="9" t="s">
        <v>151</v>
      </c>
      <c r="F17" s="9"/>
      <c r="G17" s="9"/>
      <c r="H17" s="9"/>
    </row>
    <row r="18">
      <c r="B18" s="4">
        <v>14</v>
      </c>
      <c r="C18" s="10" t="s">
        <v>152</v>
      </c>
      <c r="D18" s="11" t="s">
        <v>153</v>
      </c>
      <c r="E18" s="9">
        <v>104</v>
      </c>
      <c r="F18" s="9"/>
      <c r="G18" s="9"/>
      <c r="H18" s="9"/>
    </row>
    <row r="19">
      <c r="B19" s="4">
        <v>15</v>
      </c>
      <c r="C19" s="10" t="s">
        <v>154</v>
      </c>
      <c r="D19" s="11" t="s">
        <v>155</v>
      </c>
      <c r="E19" s="9" t="s">
        <v>151</v>
      </c>
      <c r="F19" s="9"/>
      <c r="G19" s="9"/>
      <c r="H19" s="9"/>
    </row>
    <row r="20">
      <c r="B20" s="4">
        <v>16</v>
      </c>
      <c r="C20" s="10" t="s">
        <v>156</v>
      </c>
      <c r="D20" s="11" t="s">
        <v>157</v>
      </c>
      <c r="E20" s="9">
        <v>71</v>
      </c>
      <c r="F20" s="9"/>
      <c r="G20" s="9"/>
      <c r="H20" s="9"/>
    </row>
    <row r="21">
      <c r="B21" s="4">
        <v>17</v>
      </c>
      <c r="C21" s="10" t="s">
        <v>114</v>
      </c>
      <c r="D21" s="11" t="s">
        <v>158</v>
      </c>
      <c r="E21" s="9">
        <v>145</v>
      </c>
      <c r="F21" s="9"/>
      <c r="G21" s="9"/>
      <c r="H21" s="4"/>
    </row>
    <row r="22">
      <c r="B22" s="4">
        <v>18</v>
      </c>
      <c r="C22" s="10" t="s">
        <v>159</v>
      </c>
      <c r="D22" s="11" t="s">
        <v>160</v>
      </c>
      <c r="E22" s="9">
        <v>93</v>
      </c>
      <c r="F22" s="9"/>
      <c r="G22" s="9"/>
      <c r="H22" s="4"/>
    </row>
    <row r="23">
      <c r="B23" s="4">
        <v>19</v>
      </c>
      <c r="C23" s="10" t="s">
        <v>161</v>
      </c>
      <c r="D23" s="11" t="s">
        <v>162</v>
      </c>
      <c r="E23" s="9">
        <v>30</v>
      </c>
      <c r="F23" s="9"/>
      <c r="G23" s="9"/>
      <c r="H23" s="4"/>
    </row>
    <row r="24">
      <c r="B24" s="4">
        <v>20</v>
      </c>
      <c r="C24" s="10" t="s">
        <v>163</v>
      </c>
      <c r="D24" s="11" t="s">
        <v>164</v>
      </c>
      <c r="E24" s="9">
        <v>131</v>
      </c>
      <c r="F24" s="9"/>
      <c r="G24" s="9"/>
      <c r="H24" s="4"/>
    </row>
    <row r="25">
      <c r="B25" s="4">
        <v>21</v>
      </c>
      <c r="C25" s="10" t="s">
        <v>165</v>
      </c>
      <c r="D25" s="11" t="s">
        <v>166</v>
      </c>
      <c r="E25" s="4">
        <v>74</v>
      </c>
      <c r="F25" s="4"/>
      <c r="G25" s="4"/>
      <c r="H25" s="4"/>
    </row>
    <row r="26">
      <c r="B26" s="4">
        <v>22</v>
      </c>
      <c r="C26" s="10" t="s">
        <v>167</v>
      </c>
      <c r="D26" s="11" t="s">
        <v>168</v>
      </c>
      <c r="E26" s="4">
        <v>0</v>
      </c>
      <c r="F26" s="4"/>
      <c r="G26" s="4"/>
      <c r="H26" s="4"/>
    </row>
    <row r="27">
      <c r="B27" s="4">
        <v>23</v>
      </c>
      <c r="C27" s="10" t="s">
        <v>169</v>
      </c>
      <c r="D27" s="11" t="s">
        <v>170</v>
      </c>
      <c r="E27" s="4">
        <v>95</v>
      </c>
      <c r="F27" s="4"/>
      <c r="G27" s="4"/>
      <c r="H27" s="4"/>
    </row>
    <row r="28">
      <c r="B28" s="4">
        <v>24</v>
      </c>
      <c r="C28" s="10" t="s">
        <v>171</v>
      </c>
      <c r="D28" s="11" t="s">
        <v>172</v>
      </c>
      <c r="E28" s="9">
        <v>44</v>
      </c>
      <c r="F28" s="9"/>
      <c r="G28" s="9"/>
      <c r="H28" s="4"/>
    </row>
    <row r="29">
      <c r="B29" s="4">
        <v>25</v>
      </c>
      <c r="C29" s="25"/>
      <c r="D29" s="25"/>
      <c r="E29" s="4"/>
      <c r="F29" s="9"/>
      <c r="G29" s="9"/>
      <c r="H29" s="4"/>
    </row>
    <row r="30">
      <c r="B30" s="4">
        <v>26</v>
      </c>
      <c r="C30" s="25"/>
      <c r="D30" s="25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2"/>
      <c r="D33" s="12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60</v>
      </c>
      <c r="D37" s="9" t="s">
        <v>173</v>
      </c>
      <c r="E37" s="14"/>
    </row>
    <row r="38">
      <c r="C38" s="15" t="s">
        <v>62</v>
      </c>
      <c r="D38" s="4">
        <f>COUNTIF(E5:E34,"&lt;40")</f>
        <v>3</v>
      </c>
      <c r="E38" s="2"/>
    </row>
    <row r="39">
      <c r="C39" s="16" t="s">
        <v>63</v>
      </c>
      <c r="D39" s="4">
        <f>SUMPRODUCT((E5:E34&gt;=40)*(E5:E34&lt;=69))</f>
        <v>3</v>
      </c>
      <c r="E39" s="2"/>
    </row>
    <row r="40">
      <c r="C40" s="17" t="s">
        <v>64</v>
      </c>
      <c r="D40" s="4">
        <f>SUMPRODUCT((E5:E34&gt;=70)*(E5:E34&lt;=80))</f>
        <v>3</v>
      </c>
      <c r="E40" s="2"/>
    </row>
    <row r="41">
      <c r="C41" s="18" t="s">
        <v>65</v>
      </c>
      <c r="D41" s="4">
        <f>SUMPRODUCT((E5:E34&gt;=81)*(E5:E34&lt;=101))</f>
        <v>4</v>
      </c>
      <c r="E41" s="2"/>
    </row>
    <row r="42">
      <c r="C42" s="19" t="s">
        <v>66</v>
      </c>
      <c r="D42" s="4">
        <f>COUNTIF(E5:E34,"&gt;101")</f>
        <v>9</v>
      </c>
      <c r="E42" s="2"/>
    </row>
    <row r="43">
      <c r="C43" s="20" t="s">
        <v>67</v>
      </c>
      <c r="D43" s="21">
        <f>SUM(D38:D42)</f>
        <v>22</v>
      </c>
      <c r="E43" s="2"/>
    </row>
    <row r="44">
      <c r="C44" s="22" t="s">
        <v>68</v>
      </c>
      <c r="D44" s="23">
        <f>COUNTIF(E5:E34,"Non évaluable")</f>
        <v>0</v>
      </c>
      <c r="E44" s="2"/>
    </row>
    <row r="45">
      <c r="C45" s="24" t="s">
        <v>69</v>
      </c>
      <c r="D45" s="4">
        <v>2</v>
      </c>
      <c r="E45" s="2"/>
    </row>
    <row r="46">
      <c r="C46" s="20" t="s">
        <v>70</v>
      </c>
      <c r="D46" s="21">
        <f>SUM(D43:D45)</f>
        <v>24</v>
      </c>
      <c r="E46" s="2"/>
    </row>
    <row r="49" ht="45">
      <c r="C49" s="9" t="s">
        <v>71</v>
      </c>
      <c r="D49" s="9" t="s">
        <v>173</v>
      </c>
    </row>
    <row r="50">
      <c r="C50" s="15" t="s">
        <v>62</v>
      </c>
      <c r="D50" s="4">
        <f>COUNTIF(F5:F34,"&lt;40")</f>
        <v>0</v>
      </c>
    </row>
    <row r="51">
      <c r="C51" s="16" t="s">
        <v>63</v>
      </c>
      <c r="D51" s="4">
        <f>SUMPRODUCT((F5:F34&gt;=40)*(F5:F34&lt;=69))</f>
        <v>0</v>
      </c>
    </row>
    <row r="52">
      <c r="C52" s="17" t="s">
        <v>64</v>
      </c>
      <c r="D52" s="4">
        <f>SUMPRODUCT((F5:F34&gt;=70)*(F5:F34&lt;=80))</f>
        <v>0</v>
      </c>
    </row>
    <row r="53">
      <c r="C53" s="18" t="s">
        <v>65</v>
      </c>
      <c r="D53" s="4">
        <f>SUMPRODUCT((F5:F34&gt;=81)*(F5:F34&lt;=101))</f>
        <v>0</v>
      </c>
    </row>
    <row r="54">
      <c r="C54" s="19" t="s">
        <v>66</v>
      </c>
      <c r="D54" s="4">
        <f>COUNTIF(F5:F34,"&gt;101")</f>
        <v>0</v>
      </c>
    </row>
    <row r="55">
      <c r="C55" s="20" t="s">
        <v>67</v>
      </c>
      <c r="D55" s="21">
        <f>SUM(D50:D54)</f>
        <v>0</v>
      </c>
    </row>
    <row r="56">
      <c r="C56" s="22" t="s">
        <v>68</v>
      </c>
      <c r="D56" s="23">
        <f>COUNTIF(F5:F34,"Non évaluable")</f>
        <v>0</v>
      </c>
    </row>
    <row r="57">
      <c r="C57" s="24" t="s">
        <v>69</v>
      </c>
      <c r="D57" s="4">
        <f>COUNTIF(F5:F34,"Absent")</f>
        <v>0</v>
      </c>
    </row>
    <row r="58">
      <c r="C58" s="20" t="s">
        <v>70</v>
      </c>
      <c r="D58" s="21">
        <f>SUM(D55:D57)</f>
        <v>0</v>
      </c>
    </row>
    <row r="61" ht="45">
      <c r="C61" s="9" t="s">
        <v>72</v>
      </c>
      <c r="D61" s="9" t="s">
        <v>173</v>
      </c>
    </row>
    <row r="62">
      <c r="C62" s="15" t="s">
        <v>62</v>
      </c>
      <c r="D62" s="4">
        <f>COUNTIF(G5:G34,"&lt;40")</f>
        <v>0</v>
      </c>
    </row>
    <row r="63">
      <c r="C63" s="16" t="s">
        <v>63</v>
      </c>
      <c r="D63" s="4">
        <f>SUMPRODUCT((G5:G34&gt;=40)*(G5:G34&lt;=69))</f>
        <v>0</v>
      </c>
    </row>
    <row r="64">
      <c r="C64" s="17" t="s">
        <v>64</v>
      </c>
      <c r="D64" s="4">
        <f>SUMPRODUCT((G5:G34&gt;=70)*(G5:G34&lt;=80))</f>
        <v>0</v>
      </c>
    </row>
    <row r="65">
      <c r="C65" s="18" t="s">
        <v>65</v>
      </c>
      <c r="D65" s="4">
        <f>SUMPRODUCT((G5:G34&gt;=81)*(G5:G34&lt;=101))</f>
        <v>0</v>
      </c>
    </row>
    <row r="66">
      <c r="C66" s="19" t="s">
        <v>66</v>
      </c>
      <c r="D66" s="4">
        <f>COUNTIF(G5:G34,"&gt;101")</f>
        <v>0</v>
      </c>
    </row>
    <row r="67">
      <c r="C67" s="20" t="s">
        <v>67</v>
      </c>
      <c r="D67" s="21">
        <f>SUM(D62:D66)</f>
        <v>0</v>
      </c>
    </row>
    <row r="68">
      <c r="C68" s="22" t="s">
        <v>68</v>
      </c>
      <c r="D68" s="23">
        <f>COUNTIF(G5:G34,"Non évaluable")</f>
        <v>0</v>
      </c>
    </row>
    <row r="69">
      <c r="C69" s="24" t="s">
        <v>69</v>
      </c>
      <c r="D69" s="4">
        <f>COUNTIF(G5:G34,"Absent")</f>
        <v>0</v>
      </c>
    </row>
    <row r="70">
      <c r="C70" s="20" t="s">
        <v>70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BF007D-00B4-452F-BF83-006A0079005C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BE0015-002D-4224-A805-0039001700B6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F00018-0083-4D3A-8D49-005800F400B7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6C0025-000D-4D10-85ED-0037004800AB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FA0074-0021-4343-A9CB-00A4008F0086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92001B-00B6-44DB-8005-00A100AE0039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A200D5-005D-44F7-B18F-0044007300AB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A10021-00F0-411A-9C62-00CA000D00A5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2000BD-00CB-44E7-AAF4-005600C6007F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C000E7-0098-4715-8707-007D005E0079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2D00A5-007A-4688-93D7-00A5002B000C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DF0043-0004-495F-8C00-00E2006F0087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DD00D2-005F-4264-AB0A-00A2009900CA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F40092-0019-48E8-9E3C-0032004F00BD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I72" activeCellId="0" sqref="I72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174</v>
      </c>
      <c r="F2" s="3" t="s">
        <v>2</v>
      </c>
      <c r="G2" s="3" t="s">
        <v>175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176</v>
      </c>
      <c r="D5" s="8" t="s">
        <v>177</v>
      </c>
      <c r="E5" s="9">
        <v>84</v>
      </c>
      <c r="F5" s="9"/>
      <c r="G5" s="9"/>
      <c r="H5" s="9"/>
    </row>
    <row r="6">
      <c r="B6" s="4">
        <v>2</v>
      </c>
      <c r="C6" s="10" t="s">
        <v>178</v>
      </c>
      <c r="D6" s="11" t="s">
        <v>179</v>
      </c>
      <c r="E6" s="9">
        <v>7</v>
      </c>
      <c r="F6" s="9"/>
      <c r="G6" s="9"/>
      <c r="H6" s="9"/>
    </row>
    <row r="7">
      <c r="B7" s="4">
        <v>3</v>
      </c>
      <c r="C7" s="10" t="s">
        <v>180</v>
      </c>
      <c r="D7" s="11" t="s">
        <v>181</v>
      </c>
      <c r="E7" s="9">
        <v>23</v>
      </c>
      <c r="F7" s="9"/>
      <c r="G7" s="9"/>
      <c r="H7" s="9"/>
    </row>
    <row r="8">
      <c r="B8" s="4">
        <v>4</v>
      </c>
      <c r="C8" s="10" t="s">
        <v>20</v>
      </c>
      <c r="D8" s="11" t="s">
        <v>182</v>
      </c>
      <c r="E8" s="9">
        <v>26</v>
      </c>
      <c r="F8" s="9"/>
      <c r="G8" s="9"/>
      <c r="H8" s="9"/>
    </row>
    <row r="9" ht="15" customHeight="1">
      <c r="B9" s="4">
        <v>5</v>
      </c>
      <c r="C9" s="10" t="s">
        <v>20</v>
      </c>
      <c r="D9" s="11" t="s">
        <v>183</v>
      </c>
      <c r="E9" s="9">
        <v>14</v>
      </c>
      <c r="F9" s="9"/>
      <c r="G9" s="9"/>
      <c r="H9" s="9"/>
    </row>
    <row r="10">
      <c r="B10" s="4">
        <v>6</v>
      </c>
      <c r="C10" s="10" t="s">
        <v>184</v>
      </c>
      <c r="D10" s="11" t="s">
        <v>185</v>
      </c>
      <c r="E10" s="9" t="s">
        <v>28</v>
      </c>
      <c r="F10" s="9"/>
      <c r="G10" s="9"/>
      <c r="H10" s="9"/>
    </row>
    <row r="11">
      <c r="B11" s="4">
        <v>7</v>
      </c>
      <c r="C11" s="10" t="s">
        <v>186</v>
      </c>
      <c r="D11" s="11" t="s">
        <v>187</v>
      </c>
      <c r="E11" s="9">
        <v>76</v>
      </c>
      <c r="F11" s="9"/>
      <c r="G11" s="9"/>
      <c r="H11" s="9"/>
    </row>
    <row r="12">
      <c r="B12" s="4">
        <v>8</v>
      </c>
      <c r="C12" s="10" t="s">
        <v>188</v>
      </c>
      <c r="D12" s="11" t="s">
        <v>189</v>
      </c>
      <c r="E12" s="9">
        <v>50</v>
      </c>
      <c r="F12" s="9"/>
      <c r="G12" s="9"/>
      <c r="H12" s="9"/>
    </row>
    <row r="13">
      <c r="B13" s="4">
        <v>9</v>
      </c>
      <c r="C13" s="10" t="s">
        <v>190</v>
      </c>
      <c r="D13" s="11" t="s">
        <v>191</v>
      </c>
      <c r="E13" s="9">
        <v>51</v>
      </c>
      <c r="F13" s="9"/>
      <c r="G13" s="9"/>
      <c r="H13" s="9"/>
    </row>
    <row r="14">
      <c r="B14" s="4">
        <v>10</v>
      </c>
      <c r="C14" s="10" t="s">
        <v>192</v>
      </c>
      <c r="D14" s="11" t="s">
        <v>193</v>
      </c>
      <c r="E14" s="9">
        <v>7</v>
      </c>
      <c r="F14" s="9"/>
      <c r="G14" s="9"/>
      <c r="H14" s="9"/>
    </row>
    <row r="15">
      <c r="B15" s="4">
        <v>11</v>
      </c>
      <c r="C15" s="10" t="s">
        <v>194</v>
      </c>
      <c r="D15" s="11" t="s">
        <v>195</v>
      </c>
      <c r="E15" s="9">
        <v>90</v>
      </c>
      <c r="F15" s="9"/>
      <c r="G15" s="9"/>
      <c r="H15" s="9"/>
    </row>
    <row r="16" ht="15" customHeight="1">
      <c r="B16" s="4">
        <v>12</v>
      </c>
      <c r="C16" s="10" t="s">
        <v>196</v>
      </c>
      <c r="D16" s="11" t="s">
        <v>197</v>
      </c>
      <c r="E16" s="9">
        <v>75</v>
      </c>
      <c r="F16" s="9"/>
      <c r="G16" s="9"/>
      <c r="H16" s="9"/>
    </row>
    <row r="17">
      <c r="B17" s="4">
        <v>13</v>
      </c>
      <c r="C17" s="10" t="s">
        <v>106</v>
      </c>
      <c r="D17" s="11" t="s">
        <v>198</v>
      </c>
      <c r="E17" s="9">
        <v>55</v>
      </c>
      <c r="F17" s="9"/>
      <c r="G17" s="9"/>
      <c r="H17" s="9"/>
    </row>
    <row r="18">
      <c r="B18" s="4">
        <v>14</v>
      </c>
      <c r="C18" s="10" t="s">
        <v>199</v>
      </c>
      <c r="D18" s="11" t="s">
        <v>200</v>
      </c>
      <c r="E18" s="9">
        <v>5</v>
      </c>
      <c r="F18" s="9"/>
      <c r="G18" s="9"/>
      <c r="H18" s="9"/>
    </row>
    <row r="19">
      <c r="B19" s="4">
        <v>15</v>
      </c>
      <c r="C19" s="10" t="s">
        <v>201</v>
      </c>
      <c r="D19" s="11" t="s">
        <v>202</v>
      </c>
      <c r="E19" s="9">
        <v>21</v>
      </c>
      <c r="F19" s="9"/>
      <c r="G19" s="9"/>
      <c r="H19" s="9"/>
    </row>
    <row r="20">
      <c r="B20" s="4">
        <v>16</v>
      </c>
      <c r="C20" s="10" t="s">
        <v>203</v>
      </c>
      <c r="D20" s="11" t="s">
        <v>204</v>
      </c>
      <c r="E20" s="9">
        <v>55</v>
      </c>
      <c r="F20" s="9"/>
      <c r="G20" s="9"/>
      <c r="H20" s="9"/>
    </row>
    <row r="21">
      <c r="B21" s="4">
        <v>17</v>
      </c>
      <c r="C21" s="10" t="s">
        <v>205</v>
      </c>
      <c r="D21" s="11" t="s">
        <v>206</v>
      </c>
      <c r="E21" s="9" t="s">
        <v>28</v>
      </c>
      <c r="F21" s="9"/>
      <c r="G21" s="9"/>
      <c r="H21" s="4"/>
    </row>
    <row r="22">
      <c r="B22" s="4">
        <v>18</v>
      </c>
      <c r="C22" s="10" t="s">
        <v>207</v>
      </c>
      <c r="D22" s="11" t="s">
        <v>208</v>
      </c>
      <c r="E22" s="9">
        <v>20</v>
      </c>
      <c r="F22" s="9"/>
      <c r="G22" s="9"/>
      <c r="H22" s="4"/>
    </row>
    <row r="23">
      <c r="B23" s="4">
        <v>19</v>
      </c>
      <c r="C23" s="10" t="s">
        <v>209</v>
      </c>
      <c r="D23" s="11" t="s">
        <v>210</v>
      </c>
      <c r="E23" s="9">
        <v>0</v>
      </c>
      <c r="F23" s="9"/>
      <c r="G23" s="9"/>
      <c r="H23" s="4"/>
    </row>
    <row r="24">
      <c r="B24" s="4">
        <v>20</v>
      </c>
      <c r="C24" s="10" t="s">
        <v>211</v>
      </c>
      <c r="D24" s="11" t="s">
        <v>212</v>
      </c>
      <c r="E24" s="9">
        <v>91</v>
      </c>
      <c r="F24" s="9"/>
      <c r="G24" s="9"/>
      <c r="H24" s="4"/>
    </row>
    <row r="25">
      <c r="B25" s="4">
        <v>21</v>
      </c>
      <c r="C25" s="10" t="s">
        <v>211</v>
      </c>
      <c r="D25" s="11" t="s">
        <v>213</v>
      </c>
      <c r="E25" s="4">
        <v>44</v>
      </c>
      <c r="F25" s="4"/>
      <c r="G25" s="4"/>
      <c r="H25" s="4"/>
    </row>
    <row r="26">
      <c r="B26" s="4">
        <v>22</v>
      </c>
      <c r="C26" s="10" t="s">
        <v>214</v>
      </c>
      <c r="D26" s="11" t="s">
        <v>215</v>
      </c>
      <c r="E26" s="4">
        <v>86</v>
      </c>
      <c r="F26" s="4"/>
      <c r="G26" s="4"/>
      <c r="H26" s="4"/>
    </row>
    <row r="27">
      <c r="B27" s="4">
        <v>23</v>
      </c>
      <c r="C27" s="10" t="s">
        <v>216</v>
      </c>
      <c r="D27" s="11" t="s">
        <v>217</v>
      </c>
      <c r="E27" s="4">
        <v>57</v>
      </c>
      <c r="F27" s="4"/>
      <c r="G27" s="4"/>
      <c r="H27" s="4"/>
    </row>
    <row r="28">
      <c r="B28" s="4">
        <v>24</v>
      </c>
      <c r="C28" s="10" t="s">
        <v>218</v>
      </c>
      <c r="D28" s="11" t="s">
        <v>219</v>
      </c>
      <c r="E28" s="9">
        <v>42</v>
      </c>
      <c r="F28" s="9"/>
      <c r="G28" s="9"/>
      <c r="H28" s="4"/>
    </row>
    <row r="29">
      <c r="B29" s="4">
        <v>25</v>
      </c>
      <c r="C29" s="25"/>
      <c r="D29" s="25"/>
      <c r="E29" s="4"/>
      <c r="F29" s="9"/>
      <c r="G29" s="9"/>
      <c r="H29" s="4"/>
    </row>
    <row r="30">
      <c r="B30" s="4">
        <v>26</v>
      </c>
      <c r="C30" s="25"/>
      <c r="D30" s="25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2"/>
      <c r="D33" s="12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60</v>
      </c>
      <c r="D37" s="9" t="s">
        <v>173</v>
      </c>
      <c r="E37" s="14"/>
    </row>
    <row r="38">
      <c r="C38" s="15" t="s">
        <v>62</v>
      </c>
      <c r="D38" s="4">
        <f>COUNTIF(E5:E34,"&lt;40")</f>
        <v>9</v>
      </c>
      <c r="E38" s="2"/>
    </row>
    <row r="39">
      <c r="C39" s="16" t="s">
        <v>63</v>
      </c>
      <c r="D39" s="4">
        <f>SUMPRODUCT((E5:E34&gt;=40)*(E5:E34&lt;=69))</f>
        <v>7</v>
      </c>
      <c r="E39" s="2"/>
    </row>
    <row r="40">
      <c r="C40" s="17" t="s">
        <v>64</v>
      </c>
      <c r="D40" s="4">
        <f>SUMPRODUCT((E5:E34&gt;=70)*(E5:E34&lt;=80))</f>
        <v>2</v>
      </c>
      <c r="E40" s="2"/>
    </row>
    <row r="41">
      <c r="C41" s="18" t="s">
        <v>65</v>
      </c>
      <c r="D41" s="4">
        <f>SUMPRODUCT((E5:E34&gt;=81)*(E5:E34&lt;=101))</f>
        <v>4</v>
      </c>
      <c r="E41" s="2"/>
    </row>
    <row r="42">
      <c r="C42" s="19" t="s">
        <v>66</v>
      </c>
      <c r="D42" s="4">
        <f>COUNTIF(E5:E34,"&gt;101")</f>
        <v>0</v>
      </c>
      <c r="E42" s="2"/>
    </row>
    <row r="43">
      <c r="C43" s="20" t="s">
        <v>67</v>
      </c>
      <c r="D43" s="21">
        <f>SUM(D38:D42)</f>
        <v>22</v>
      </c>
      <c r="E43" s="2"/>
    </row>
    <row r="44">
      <c r="C44" s="22" t="s">
        <v>68</v>
      </c>
      <c r="D44" s="23">
        <f>COUNTIF(E5:E34,"Non évaluable")</f>
        <v>0</v>
      </c>
      <c r="E44" s="2"/>
    </row>
    <row r="45">
      <c r="C45" s="24" t="s">
        <v>69</v>
      </c>
      <c r="D45" s="4">
        <v>2</v>
      </c>
      <c r="E45" s="2"/>
    </row>
    <row r="46">
      <c r="C46" s="20" t="s">
        <v>70</v>
      </c>
      <c r="D46" s="21">
        <f>SUM(D43:D45)</f>
        <v>24</v>
      </c>
      <c r="E46" s="2"/>
    </row>
    <row r="49" ht="45">
      <c r="C49" s="9" t="s">
        <v>71</v>
      </c>
      <c r="D49" s="9" t="s">
        <v>173</v>
      </c>
    </row>
    <row r="50">
      <c r="C50" s="15" t="s">
        <v>62</v>
      </c>
      <c r="D50" s="4">
        <f>COUNTIF(F5:F34,"&lt;40")</f>
        <v>0</v>
      </c>
    </row>
    <row r="51">
      <c r="C51" s="16" t="s">
        <v>63</v>
      </c>
      <c r="D51" s="4">
        <f>SUMPRODUCT((F5:F34&gt;=40)*(F5:F34&lt;=69))</f>
        <v>0</v>
      </c>
    </row>
    <row r="52">
      <c r="C52" s="17" t="s">
        <v>64</v>
      </c>
      <c r="D52" s="4">
        <f>SUMPRODUCT((F5:F34&gt;=70)*(F5:F34&lt;=80))</f>
        <v>0</v>
      </c>
    </row>
    <row r="53">
      <c r="C53" s="18" t="s">
        <v>65</v>
      </c>
      <c r="D53" s="4">
        <f>SUMPRODUCT((F5:F34&gt;=81)*(F5:F34&lt;=101))</f>
        <v>0</v>
      </c>
    </row>
    <row r="54">
      <c r="C54" s="19" t="s">
        <v>66</v>
      </c>
      <c r="D54" s="4">
        <f>COUNTIF(F5:F34,"&gt;101")</f>
        <v>0</v>
      </c>
    </row>
    <row r="55">
      <c r="C55" s="20" t="s">
        <v>67</v>
      </c>
      <c r="D55" s="21">
        <f>SUM(D50:D54)</f>
        <v>0</v>
      </c>
    </row>
    <row r="56">
      <c r="C56" s="22" t="s">
        <v>68</v>
      </c>
      <c r="D56" s="23">
        <f>COUNTIF(F5:F34,"Non évaluable")</f>
        <v>0</v>
      </c>
    </row>
    <row r="57">
      <c r="C57" s="24" t="s">
        <v>69</v>
      </c>
      <c r="D57" s="4">
        <f>COUNTIF(F5:F34,"Absent")</f>
        <v>0</v>
      </c>
    </row>
    <row r="58">
      <c r="C58" s="20" t="s">
        <v>70</v>
      </c>
      <c r="D58" s="21">
        <f>SUM(D55:D57)</f>
        <v>0</v>
      </c>
    </row>
    <row r="61" ht="45">
      <c r="C61" s="9" t="s">
        <v>72</v>
      </c>
      <c r="D61" s="9" t="s">
        <v>173</v>
      </c>
    </row>
    <row r="62">
      <c r="C62" s="15" t="s">
        <v>62</v>
      </c>
      <c r="D62" s="4">
        <f>COUNTIF(G5:G34,"&lt;40")</f>
        <v>0</v>
      </c>
    </row>
    <row r="63">
      <c r="C63" s="16" t="s">
        <v>63</v>
      </c>
      <c r="D63" s="4">
        <f>SUMPRODUCT((G5:G34&gt;=40)*(G5:G34&lt;=69))</f>
        <v>0</v>
      </c>
    </row>
    <row r="64">
      <c r="C64" s="17" t="s">
        <v>64</v>
      </c>
      <c r="D64" s="4">
        <f>SUMPRODUCT((G5:G34&gt;=70)*(G5:G34&lt;=80))</f>
        <v>0</v>
      </c>
    </row>
    <row r="65">
      <c r="C65" s="18" t="s">
        <v>65</v>
      </c>
      <c r="D65" s="4">
        <f>SUMPRODUCT((G5:G34&gt;=81)*(G5:G34&lt;=101))</f>
        <v>0</v>
      </c>
    </row>
    <row r="66">
      <c r="C66" s="19" t="s">
        <v>66</v>
      </c>
      <c r="D66" s="4">
        <f>COUNTIF(G5:G34,"&gt;101")</f>
        <v>0</v>
      </c>
    </row>
    <row r="67">
      <c r="C67" s="20" t="s">
        <v>67</v>
      </c>
      <c r="D67" s="21">
        <f>SUM(D62:D66)</f>
        <v>0</v>
      </c>
    </row>
    <row r="68">
      <c r="C68" s="22" t="s">
        <v>68</v>
      </c>
      <c r="D68" s="23">
        <f>COUNTIF(G5:G34,"Non évaluable")</f>
        <v>0</v>
      </c>
    </row>
    <row r="69">
      <c r="C69" s="24" t="s">
        <v>69</v>
      </c>
      <c r="D69" s="4">
        <f>COUNTIF(G5:G34,"Absent")</f>
        <v>0</v>
      </c>
    </row>
    <row r="70">
      <c r="C70" s="20" t="s">
        <v>70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3900FA-009C-45B2-A62E-00F700370044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AB004A-001E-45E1-B96D-00DB00DD000B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0800FA-002E-404B-82F7-005C00EC00B8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89005A-006D-4445-9E57-00DB002C007E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F80090-0051-43ED-989C-0056005100A5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4200BA-00AD-468A-A629-0063006C002E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C300ED-0059-4545-BA59-005F00160099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DA0053-0083-4435-9BBB-002900C80085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2900B9-00C2-4DFB-A995-003100AA00D4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6400FB-00F2-40CA-B574-0038001D002E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380010-0035-48B3-A275-0048005A000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90000D-0055-4EBC-98A9-0002003900FD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2F0023-000B-4701-ABA6-0051003F00FF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560056-00E2-4F4D-84D7-00E7005B0028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H71" activeCellId="0" sqref="H71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220</v>
      </c>
      <c r="F2" s="3" t="s">
        <v>2</v>
      </c>
      <c r="G2" s="3" t="s">
        <v>221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83</v>
      </c>
      <c r="D5" s="8" t="s">
        <v>222</v>
      </c>
      <c r="E5" s="9">
        <v>74</v>
      </c>
      <c r="F5" s="9"/>
      <c r="G5" s="9"/>
      <c r="H5" s="9"/>
    </row>
    <row r="6">
      <c r="B6" s="4">
        <v>2</v>
      </c>
      <c r="C6" s="10" t="s">
        <v>223</v>
      </c>
      <c r="D6" s="11" t="s">
        <v>224</v>
      </c>
      <c r="E6" s="9">
        <v>9</v>
      </c>
      <c r="F6" s="9"/>
      <c r="G6" s="9"/>
      <c r="H6" s="9"/>
    </row>
    <row r="7">
      <c r="B7" s="4">
        <v>3</v>
      </c>
      <c r="C7" s="10" t="s">
        <v>225</v>
      </c>
      <c r="D7" s="11" t="s">
        <v>226</v>
      </c>
      <c r="E7" s="9">
        <v>21</v>
      </c>
      <c r="F7" s="9"/>
      <c r="G7" s="9"/>
      <c r="H7" s="9"/>
    </row>
    <row r="8">
      <c r="B8" s="4">
        <v>4</v>
      </c>
      <c r="C8" s="10" t="s">
        <v>227</v>
      </c>
      <c r="D8" s="11" t="s">
        <v>228</v>
      </c>
      <c r="E8" s="9">
        <v>12</v>
      </c>
      <c r="F8" s="9"/>
      <c r="G8" s="9"/>
      <c r="H8" s="9"/>
    </row>
    <row r="9" ht="15" customHeight="1">
      <c r="B9" s="4">
        <v>5</v>
      </c>
      <c r="C9" s="10" t="s">
        <v>229</v>
      </c>
      <c r="D9" s="11" t="s">
        <v>230</v>
      </c>
      <c r="E9" s="9">
        <v>76</v>
      </c>
      <c r="F9" s="9"/>
      <c r="G9" s="9"/>
      <c r="H9" s="9"/>
    </row>
    <row r="10">
      <c r="B10" s="4">
        <v>6</v>
      </c>
      <c r="C10" s="10" t="s">
        <v>231</v>
      </c>
      <c r="D10" s="11" t="s">
        <v>232</v>
      </c>
      <c r="E10" s="9">
        <v>67</v>
      </c>
      <c r="F10" s="9"/>
      <c r="G10" s="9"/>
      <c r="H10" s="9"/>
    </row>
    <row r="11">
      <c r="B11" s="4">
        <v>7</v>
      </c>
      <c r="C11" s="10" t="s">
        <v>233</v>
      </c>
      <c r="D11" s="11" t="s">
        <v>234</v>
      </c>
      <c r="E11" s="9" t="s">
        <v>28</v>
      </c>
      <c r="F11" s="9"/>
      <c r="G11" s="9"/>
      <c r="H11" s="9"/>
    </row>
    <row r="12">
      <c r="B12" s="4">
        <v>8</v>
      </c>
      <c r="C12" s="10" t="s">
        <v>235</v>
      </c>
      <c r="D12" s="11" t="s">
        <v>236</v>
      </c>
      <c r="E12" s="9">
        <v>0</v>
      </c>
      <c r="F12" s="9"/>
      <c r="G12" s="9"/>
      <c r="H12" s="9"/>
    </row>
    <row r="13">
      <c r="B13" s="4">
        <v>9</v>
      </c>
      <c r="C13" s="10" t="s">
        <v>237</v>
      </c>
      <c r="D13" s="11" t="s">
        <v>238</v>
      </c>
      <c r="E13" s="9">
        <v>30</v>
      </c>
      <c r="F13" s="9"/>
      <c r="G13" s="9"/>
      <c r="H13" s="9"/>
    </row>
    <row r="14">
      <c r="B14" s="4">
        <v>10</v>
      </c>
      <c r="C14" s="10" t="s">
        <v>239</v>
      </c>
      <c r="D14" s="11" t="s">
        <v>240</v>
      </c>
      <c r="E14" s="9" t="s">
        <v>151</v>
      </c>
      <c r="F14" s="9"/>
      <c r="G14" s="9"/>
      <c r="H14" s="9"/>
    </row>
    <row r="15">
      <c r="B15" s="4">
        <v>11</v>
      </c>
      <c r="C15" s="10" t="s">
        <v>241</v>
      </c>
      <c r="D15" s="11" t="s">
        <v>242</v>
      </c>
      <c r="E15" s="9">
        <v>6</v>
      </c>
      <c r="F15" s="9"/>
      <c r="G15" s="9"/>
      <c r="H15" s="9"/>
    </row>
    <row r="16" ht="15" customHeight="1">
      <c r="B16" s="4">
        <v>12</v>
      </c>
      <c r="C16" s="10" t="s">
        <v>243</v>
      </c>
      <c r="D16" s="11" t="s">
        <v>244</v>
      </c>
      <c r="E16" s="9" t="s">
        <v>151</v>
      </c>
      <c r="F16" s="9"/>
      <c r="G16" s="9"/>
      <c r="H16" s="9"/>
    </row>
    <row r="17">
      <c r="B17" s="4">
        <v>13</v>
      </c>
      <c r="C17" s="12"/>
      <c r="D17" s="12"/>
      <c r="E17" s="9"/>
      <c r="F17" s="9"/>
      <c r="G17" s="9"/>
      <c r="H17" s="9"/>
    </row>
    <row r="18">
      <c r="B18" s="4">
        <v>14</v>
      </c>
      <c r="C18" s="12"/>
      <c r="D18" s="12"/>
      <c r="E18" s="9"/>
      <c r="F18" s="9"/>
      <c r="G18" s="9"/>
      <c r="H18" s="9"/>
    </row>
    <row r="19">
      <c r="B19" s="4">
        <v>15</v>
      </c>
      <c r="C19" s="12"/>
      <c r="D19" s="12"/>
      <c r="E19" s="9"/>
      <c r="F19" s="9"/>
      <c r="G19" s="9"/>
      <c r="H19" s="9"/>
    </row>
    <row r="20">
      <c r="B20" s="4">
        <v>16</v>
      </c>
      <c r="C20" s="12"/>
      <c r="D20" s="12"/>
      <c r="E20" s="9"/>
      <c r="F20" s="9"/>
      <c r="G20" s="9"/>
      <c r="H20" s="9"/>
    </row>
    <row r="21">
      <c r="B21" s="4">
        <v>17</v>
      </c>
      <c r="C21" s="12"/>
      <c r="D21" s="12"/>
      <c r="E21" s="9"/>
      <c r="F21" s="9"/>
      <c r="G21" s="9"/>
      <c r="H21" s="4"/>
    </row>
    <row r="22">
      <c r="B22" s="4">
        <v>18</v>
      </c>
      <c r="C22" s="12"/>
      <c r="D22" s="12"/>
      <c r="E22" s="9"/>
      <c r="F22" s="9"/>
      <c r="G22" s="9"/>
      <c r="H22" s="4"/>
    </row>
    <row r="23">
      <c r="B23" s="4">
        <v>19</v>
      </c>
      <c r="C23" s="3"/>
      <c r="D23" s="3"/>
      <c r="E23" s="9"/>
      <c r="F23" s="9"/>
      <c r="G23" s="9"/>
      <c r="H23" s="4"/>
    </row>
    <row r="24">
      <c r="B24" s="4">
        <v>20</v>
      </c>
      <c r="C24" s="25"/>
      <c r="D24" s="25"/>
      <c r="E24" s="9"/>
      <c r="F24" s="9"/>
      <c r="G24" s="9"/>
      <c r="H24" s="4"/>
    </row>
    <row r="25">
      <c r="B25" s="4">
        <v>21</v>
      </c>
      <c r="C25" s="25"/>
      <c r="D25" s="25"/>
      <c r="E25" s="4"/>
      <c r="F25" s="4"/>
      <c r="G25" s="4"/>
      <c r="H25" s="4"/>
    </row>
    <row r="26">
      <c r="B26" s="4">
        <v>22</v>
      </c>
      <c r="C26" s="25"/>
      <c r="D26" s="25"/>
      <c r="E26" s="4"/>
      <c r="F26" s="4"/>
      <c r="G26" s="4"/>
      <c r="H26" s="4"/>
    </row>
    <row r="27">
      <c r="B27" s="4">
        <v>23</v>
      </c>
      <c r="C27" s="25"/>
      <c r="D27" s="25"/>
      <c r="E27" s="4"/>
      <c r="F27" s="4"/>
      <c r="G27" s="4"/>
      <c r="H27" s="4"/>
    </row>
    <row r="28">
      <c r="B28" s="4">
        <v>24</v>
      </c>
      <c r="C28" s="25"/>
      <c r="D28" s="25"/>
      <c r="E28" s="9"/>
      <c r="F28" s="9"/>
      <c r="G28" s="9"/>
      <c r="H28" s="4"/>
    </row>
    <row r="29">
      <c r="B29" s="4">
        <v>25</v>
      </c>
      <c r="C29" s="25"/>
      <c r="D29" s="25"/>
      <c r="E29" s="4"/>
      <c r="F29" s="9"/>
      <c r="G29" s="9"/>
      <c r="H29" s="4"/>
    </row>
    <row r="30">
      <c r="B30" s="4">
        <v>26</v>
      </c>
      <c r="C30" s="25"/>
      <c r="D30" s="25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2"/>
      <c r="D33" s="12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5">
      <c r="C37" s="9" t="s">
        <v>60</v>
      </c>
      <c r="D37" s="9" t="s">
        <v>173</v>
      </c>
      <c r="E37" s="14"/>
    </row>
    <row r="38">
      <c r="C38" s="15" t="s">
        <v>62</v>
      </c>
      <c r="D38" s="4">
        <f>COUNTIF(E5:E34,"&lt;40")</f>
        <v>6</v>
      </c>
      <c r="E38" s="2"/>
    </row>
    <row r="39">
      <c r="C39" s="16" t="s">
        <v>63</v>
      </c>
      <c r="D39" s="4">
        <f>SUMPRODUCT((E5:E34&gt;=40)*(E5:E34&lt;=69))</f>
        <v>1</v>
      </c>
      <c r="E39" s="2"/>
    </row>
    <row r="40">
      <c r="C40" s="17" t="s">
        <v>64</v>
      </c>
      <c r="D40" s="4">
        <f>SUMPRODUCT((E5:E34&gt;=70)*(E5:E34&lt;=80))</f>
        <v>2</v>
      </c>
      <c r="E40" s="2"/>
    </row>
    <row r="41">
      <c r="C41" s="18" t="s">
        <v>65</v>
      </c>
      <c r="D41" s="4">
        <f>SUMPRODUCT((E5:E34&gt;=81)*(E5:E34&lt;=101))</f>
        <v>0</v>
      </c>
      <c r="E41" s="2"/>
    </row>
    <row r="42">
      <c r="C42" s="19" t="s">
        <v>66</v>
      </c>
      <c r="D42" s="4">
        <f>COUNTIF(E5:E34,"&gt;101")</f>
        <v>0</v>
      </c>
      <c r="E42" s="2"/>
    </row>
    <row r="43">
      <c r="C43" s="20" t="s">
        <v>67</v>
      </c>
      <c r="D43" s="21">
        <f>SUM(D38:D42)</f>
        <v>9</v>
      </c>
      <c r="E43" s="2"/>
    </row>
    <row r="44">
      <c r="C44" s="22" t="s">
        <v>68</v>
      </c>
      <c r="D44" s="23">
        <f>COUNTIF(E5:E34,"Non évaluable")</f>
        <v>0</v>
      </c>
      <c r="E44" s="2"/>
    </row>
    <row r="45">
      <c r="C45" s="24" t="s">
        <v>69</v>
      </c>
      <c r="D45" s="4">
        <v>3</v>
      </c>
      <c r="E45" s="2"/>
    </row>
    <row r="46">
      <c r="C46" s="20" t="s">
        <v>70</v>
      </c>
      <c r="D46" s="21">
        <f>SUM(D43:D45)</f>
        <v>12</v>
      </c>
      <c r="E46" s="2"/>
    </row>
    <row r="49" ht="45">
      <c r="C49" s="9" t="s">
        <v>71</v>
      </c>
      <c r="D49" s="9" t="s">
        <v>173</v>
      </c>
    </row>
    <row r="50">
      <c r="C50" s="15" t="s">
        <v>62</v>
      </c>
      <c r="D50" s="4">
        <f>COUNTIF(F5:F34,"&lt;40")</f>
        <v>0</v>
      </c>
    </row>
    <row r="51">
      <c r="C51" s="16" t="s">
        <v>63</v>
      </c>
      <c r="D51" s="4">
        <f>SUMPRODUCT((F5:F34&gt;=40)*(F5:F34&lt;=69))</f>
        <v>0</v>
      </c>
    </row>
    <row r="52">
      <c r="C52" s="17" t="s">
        <v>64</v>
      </c>
      <c r="D52" s="4">
        <f>SUMPRODUCT((F5:F34&gt;=70)*(F5:F34&lt;=80))</f>
        <v>0</v>
      </c>
    </row>
    <row r="53">
      <c r="C53" s="18" t="s">
        <v>65</v>
      </c>
      <c r="D53" s="4">
        <f>SUMPRODUCT((F5:F34&gt;=81)*(F5:F34&lt;=101))</f>
        <v>0</v>
      </c>
    </row>
    <row r="54">
      <c r="C54" s="19" t="s">
        <v>66</v>
      </c>
      <c r="D54" s="4">
        <f>COUNTIF(F5:F34,"&gt;101")</f>
        <v>0</v>
      </c>
    </row>
    <row r="55">
      <c r="C55" s="20" t="s">
        <v>67</v>
      </c>
      <c r="D55" s="21">
        <f>SUM(D50:D54)</f>
        <v>0</v>
      </c>
    </row>
    <row r="56">
      <c r="C56" s="22" t="s">
        <v>68</v>
      </c>
      <c r="D56" s="23">
        <f>COUNTIF(F5:F34,"Non évaluable")</f>
        <v>0</v>
      </c>
    </row>
    <row r="57">
      <c r="C57" s="24" t="s">
        <v>69</v>
      </c>
      <c r="D57" s="4">
        <f>COUNTIF(F5:F34,"Absent")</f>
        <v>0</v>
      </c>
    </row>
    <row r="58">
      <c r="C58" s="20" t="s">
        <v>70</v>
      </c>
      <c r="D58" s="21">
        <f>SUM(D55:D57)</f>
        <v>0</v>
      </c>
    </row>
    <row r="61" ht="45">
      <c r="C61" s="9" t="s">
        <v>72</v>
      </c>
      <c r="D61" s="9" t="s">
        <v>173</v>
      </c>
    </row>
    <row r="62">
      <c r="C62" s="15" t="s">
        <v>62</v>
      </c>
      <c r="D62" s="4">
        <f>COUNTIF(G5:G34,"&lt;40")</f>
        <v>0</v>
      </c>
    </row>
    <row r="63">
      <c r="C63" s="16" t="s">
        <v>63</v>
      </c>
      <c r="D63" s="4">
        <f>SUMPRODUCT((G5:G34&gt;=40)*(G5:G34&lt;=69))</f>
        <v>0</v>
      </c>
    </row>
    <row r="64">
      <c r="C64" s="17" t="s">
        <v>64</v>
      </c>
      <c r="D64" s="4">
        <f>SUMPRODUCT((G5:G34&gt;=70)*(G5:G34&lt;=80))</f>
        <v>0</v>
      </c>
    </row>
    <row r="65">
      <c r="C65" s="18" t="s">
        <v>65</v>
      </c>
      <c r="D65" s="4">
        <f>SUMPRODUCT((G5:G34&gt;=81)*(G5:G34&lt;=101))</f>
        <v>0</v>
      </c>
    </row>
    <row r="66">
      <c r="C66" s="19" t="s">
        <v>66</v>
      </c>
      <c r="D66" s="4">
        <f>COUNTIF(G5:G34,"&gt;101")</f>
        <v>0</v>
      </c>
    </row>
    <row r="67">
      <c r="C67" s="20" t="s">
        <v>67</v>
      </c>
      <c r="D67" s="21">
        <f>SUM(D62:D66)</f>
        <v>0</v>
      </c>
    </row>
    <row r="68">
      <c r="C68" s="22" t="s">
        <v>68</v>
      </c>
      <c r="D68" s="23">
        <f>COUNTIF(G5:G34,"Non évaluable")</f>
        <v>0</v>
      </c>
    </row>
    <row r="69">
      <c r="C69" s="24" t="s">
        <v>69</v>
      </c>
      <c r="D69" s="4">
        <f>COUNTIF(G5:G34,"Absent")</f>
        <v>0</v>
      </c>
    </row>
    <row r="70">
      <c r="C70" s="20" t="s">
        <v>70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D20027-00B4-49D4-AA06-00A3009F003C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7E003A-0012-4C7F-81F8-0005002900ED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BF0081-009C-4397-8BA7-0079008C0051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88009B-0008-484B-BC80-00B1006900F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E0004D-009F-4AF3-A9E7-0077003F00A7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B600C6-00C5-4365-A696-008A005200C8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D300A7-008A-45DB-BB93-0009003F0051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0700C7-00B4-4860-9D48-0019005800F3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A600C7-00D0-41DD-A86F-0083003E00F3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67003E-00B3-4716-936C-00ED00510023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C500A1-00F6-47D2-B112-004F004700F2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6200B7-00CB-4A6F-A2A2-000400BA004F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2D008D-0010-450A-9AFB-0049003A000A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2100DF-00F4-432E-BB3B-00B5007B0061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42" activeCellId="0" sqref="L42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245</v>
      </c>
      <c r="F2" s="3" t="s">
        <v>2</v>
      </c>
      <c r="G2" s="3" t="s">
        <v>246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247</v>
      </c>
      <c r="D5" s="8" t="s">
        <v>248</v>
      </c>
      <c r="E5" s="9">
        <v>82</v>
      </c>
      <c r="F5" s="9"/>
      <c r="G5" s="9"/>
      <c r="H5" s="9"/>
    </row>
    <row r="6">
      <c r="B6" s="4">
        <v>2</v>
      </c>
      <c r="C6" s="10" t="s">
        <v>249</v>
      </c>
      <c r="D6" s="11" t="s">
        <v>250</v>
      </c>
      <c r="E6" s="9">
        <v>115</v>
      </c>
      <c r="F6" s="9"/>
      <c r="G6" s="9"/>
      <c r="H6" s="9"/>
    </row>
    <row r="7">
      <c r="B7" s="4">
        <v>3</v>
      </c>
      <c r="C7" s="10" t="s">
        <v>251</v>
      </c>
      <c r="D7" s="11" t="s">
        <v>252</v>
      </c>
      <c r="E7" s="9" t="s">
        <v>253</v>
      </c>
      <c r="F7" s="9"/>
      <c r="G7" s="9"/>
      <c r="H7" s="9"/>
    </row>
    <row r="8">
      <c r="B8" s="4">
        <v>4</v>
      </c>
      <c r="C8" s="10" t="s">
        <v>254</v>
      </c>
      <c r="D8" s="11" t="s">
        <v>255</v>
      </c>
      <c r="E8" s="9">
        <v>85</v>
      </c>
      <c r="F8" s="9"/>
      <c r="G8" s="9"/>
      <c r="H8" s="9"/>
    </row>
    <row r="9" ht="15" customHeight="1">
      <c r="B9" s="4">
        <v>5</v>
      </c>
      <c r="C9" s="10" t="s">
        <v>256</v>
      </c>
      <c r="D9" s="11" t="s">
        <v>257</v>
      </c>
      <c r="E9" s="9">
        <v>145</v>
      </c>
      <c r="F9" s="9"/>
      <c r="G9" s="9"/>
      <c r="H9" s="9"/>
    </row>
    <row r="10">
      <c r="B10" s="4">
        <v>6</v>
      </c>
      <c r="C10" s="10" t="s">
        <v>258</v>
      </c>
      <c r="D10" s="11" t="s">
        <v>259</v>
      </c>
      <c r="E10" s="9">
        <v>30</v>
      </c>
      <c r="F10" s="9"/>
      <c r="G10" s="9"/>
      <c r="H10" s="9"/>
    </row>
    <row r="11">
      <c r="B11" s="4">
        <v>7</v>
      </c>
      <c r="C11" s="10" t="s">
        <v>260</v>
      </c>
      <c r="D11" s="11" t="s">
        <v>261</v>
      </c>
      <c r="E11" s="9">
        <v>17</v>
      </c>
      <c r="F11" s="9"/>
      <c r="G11" s="9"/>
      <c r="H11" s="9"/>
    </row>
    <row r="12">
      <c r="B12" s="4">
        <v>8</v>
      </c>
      <c r="C12" s="10" t="s">
        <v>262</v>
      </c>
      <c r="D12" s="11" t="s">
        <v>263</v>
      </c>
      <c r="E12" s="9">
        <v>45</v>
      </c>
      <c r="F12" s="9"/>
      <c r="G12" s="9"/>
      <c r="H12" s="9"/>
    </row>
    <row r="13">
      <c r="B13" s="4">
        <v>9</v>
      </c>
      <c r="C13" s="10" t="s">
        <v>91</v>
      </c>
      <c r="D13" s="11" t="s">
        <v>197</v>
      </c>
      <c r="E13" s="9">
        <v>33</v>
      </c>
      <c r="F13" s="9"/>
      <c r="G13" s="9"/>
      <c r="H13" s="9"/>
    </row>
    <row r="14">
      <c r="B14" s="4">
        <v>10</v>
      </c>
      <c r="C14" s="10" t="s">
        <v>264</v>
      </c>
      <c r="D14" s="11" t="s">
        <v>265</v>
      </c>
      <c r="E14" s="9">
        <v>128</v>
      </c>
      <c r="F14" s="9"/>
      <c r="G14" s="9"/>
      <c r="H14" s="9"/>
    </row>
    <row r="15">
      <c r="B15" s="4">
        <v>11</v>
      </c>
      <c r="C15" s="10" t="s">
        <v>266</v>
      </c>
      <c r="D15" s="11" t="s">
        <v>267</v>
      </c>
      <c r="E15" s="9">
        <v>97</v>
      </c>
      <c r="F15" s="9"/>
      <c r="G15" s="9"/>
      <c r="H15" s="9"/>
    </row>
    <row r="16" ht="15" customHeight="1">
      <c r="B16" s="4">
        <v>12</v>
      </c>
      <c r="C16" s="10" t="s">
        <v>20</v>
      </c>
      <c r="D16" s="11" t="s">
        <v>268</v>
      </c>
      <c r="E16" s="9">
        <v>140</v>
      </c>
      <c r="F16" s="9"/>
      <c r="G16" s="9"/>
      <c r="H16" s="9"/>
    </row>
    <row r="17">
      <c r="B17" s="4">
        <v>13</v>
      </c>
      <c r="C17" s="10" t="s">
        <v>269</v>
      </c>
      <c r="D17" s="11" t="s">
        <v>270</v>
      </c>
      <c r="E17" s="9">
        <v>56</v>
      </c>
      <c r="F17" s="9"/>
      <c r="G17" s="9"/>
      <c r="H17" s="9"/>
    </row>
    <row r="18">
      <c r="B18" s="4">
        <v>14</v>
      </c>
      <c r="C18" s="10" t="s">
        <v>271</v>
      </c>
      <c r="D18" s="11" t="s">
        <v>272</v>
      </c>
      <c r="E18" s="9">
        <v>61</v>
      </c>
      <c r="F18" s="9"/>
      <c r="G18" s="9"/>
      <c r="H18" s="9"/>
    </row>
    <row r="19">
      <c r="B19" s="4">
        <v>15</v>
      </c>
      <c r="C19" s="10" t="s">
        <v>273</v>
      </c>
      <c r="D19" s="11" t="s">
        <v>274</v>
      </c>
      <c r="E19" s="9">
        <v>87</v>
      </c>
      <c r="F19" s="9"/>
      <c r="G19" s="9"/>
      <c r="H19" s="9"/>
    </row>
    <row r="20">
      <c r="B20" s="4">
        <v>16</v>
      </c>
      <c r="C20" s="10" t="s">
        <v>275</v>
      </c>
      <c r="D20" s="11" t="s">
        <v>276</v>
      </c>
      <c r="E20" s="9">
        <v>0</v>
      </c>
      <c r="F20" s="9"/>
      <c r="G20" s="9"/>
      <c r="H20" s="9"/>
    </row>
    <row r="21">
      <c r="B21" s="4">
        <v>17</v>
      </c>
      <c r="C21" s="10" t="s">
        <v>277</v>
      </c>
      <c r="D21" s="11" t="s">
        <v>155</v>
      </c>
      <c r="E21" s="9">
        <v>54</v>
      </c>
      <c r="F21" s="9"/>
      <c r="G21" s="9"/>
      <c r="H21" s="4"/>
    </row>
    <row r="22">
      <c r="B22" s="4">
        <v>18</v>
      </c>
      <c r="C22" s="10" t="s">
        <v>278</v>
      </c>
      <c r="D22" s="11" t="s">
        <v>279</v>
      </c>
      <c r="E22" s="9">
        <v>0</v>
      </c>
      <c r="F22" s="9"/>
      <c r="G22" s="9"/>
      <c r="H22" s="4"/>
    </row>
    <row r="23">
      <c r="B23" s="4">
        <v>19</v>
      </c>
      <c r="C23" s="10" t="s">
        <v>188</v>
      </c>
      <c r="D23" s="11" t="s">
        <v>280</v>
      </c>
      <c r="E23" s="9">
        <v>62</v>
      </c>
      <c r="F23" s="9"/>
      <c r="G23" s="9"/>
      <c r="H23" s="4"/>
    </row>
    <row r="24">
      <c r="B24" s="4">
        <v>20</v>
      </c>
      <c r="C24" s="10" t="s">
        <v>281</v>
      </c>
      <c r="D24" s="11" t="s">
        <v>282</v>
      </c>
      <c r="E24" s="9">
        <v>128</v>
      </c>
      <c r="F24" s="9"/>
      <c r="G24" s="9"/>
      <c r="H24" s="4"/>
    </row>
    <row r="25">
      <c r="B25" s="4">
        <v>21</v>
      </c>
      <c r="C25" s="10" t="s">
        <v>149</v>
      </c>
      <c r="D25" s="11" t="s">
        <v>283</v>
      </c>
      <c r="E25" s="9">
        <v>5</v>
      </c>
      <c r="F25" s="9"/>
      <c r="G25" s="4"/>
      <c r="H25" s="4"/>
    </row>
    <row r="26">
      <c r="B26" s="4">
        <v>22</v>
      </c>
      <c r="C26" s="10" t="s">
        <v>284</v>
      </c>
      <c r="D26" s="11" t="s">
        <v>285</v>
      </c>
      <c r="E26" s="9">
        <v>106</v>
      </c>
      <c r="F26" s="9"/>
      <c r="G26" s="4"/>
      <c r="H26" s="4"/>
    </row>
    <row r="27">
      <c r="B27" s="4">
        <v>23</v>
      </c>
      <c r="C27" s="10" t="s">
        <v>286</v>
      </c>
      <c r="D27" s="11" t="s">
        <v>287</v>
      </c>
      <c r="E27" s="9">
        <v>93</v>
      </c>
      <c r="F27" s="9"/>
      <c r="G27" s="4"/>
      <c r="H27" s="4"/>
    </row>
    <row r="28">
      <c r="B28" s="4">
        <v>24</v>
      </c>
      <c r="C28" s="10" t="s">
        <v>288</v>
      </c>
      <c r="D28" s="11" t="s">
        <v>289</v>
      </c>
      <c r="E28" s="9">
        <v>134</v>
      </c>
      <c r="F28" s="9"/>
      <c r="G28" s="9"/>
      <c r="H28" s="4"/>
    </row>
    <row r="29">
      <c r="B29" s="4">
        <v>25</v>
      </c>
      <c r="C29" s="10" t="s">
        <v>211</v>
      </c>
      <c r="D29" s="11" t="s">
        <v>290</v>
      </c>
      <c r="E29" s="9">
        <v>62</v>
      </c>
      <c r="F29" s="9"/>
      <c r="G29" s="9"/>
      <c r="H29" s="4"/>
    </row>
    <row r="30">
      <c r="B30" s="4">
        <v>26</v>
      </c>
      <c r="C30" s="10"/>
      <c r="D30" s="11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2"/>
      <c r="D33" s="12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2.75">
      <c r="C37" s="9" t="s">
        <v>60</v>
      </c>
      <c r="D37" s="9" t="s">
        <v>291</v>
      </c>
      <c r="E37" s="14"/>
    </row>
    <row r="38">
      <c r="C38" s="15" t="s">
        <v>292</v>
      </c>
      <c r="D38" s="4">
        <f>COUNTIF(E5:E34,"&lt;72")</f>
        <v>12</v>
      </c>
      <c r="E38" s="2"/>
    </row>
    <row r="39">
      <c r="C39" s="16" t="s">
        <v>293</v>
      </c>
      <c r="D39" s="26">
        <f>SUMPRODUCT((E5:E34&gt;=72)*(E5:E34&lt;=98))</f>
        <v>5</v>
      </c>
      <c r="E39" s="2"/>
    </row>
    <row r="40">
      <c r="C40" s="17" t="s">
        <v>294</v>
      </c>
      <c r="D40" s="27">
        <f>SUMPRODUCT((E5:E34&gt;=99)*(E5:E34&lt;=116))</f>
        <v>2</v>
      </c>
      <c r="E40" s="2"/>
    </row>
    <row r="41">
      <c r="C41" s="18" t="s">
        <v>295</v>
      </c>
      <c r="D41" s="28">
        <f>SUMPRODUCT((E5:E34&gt;=117)*(E5:E34&lt;=141))</f>
        <v>4</v>
      </c>
      <c r="E41" s="2"/>
    </row>
    <row r="42">
      <c r="C42" s="19" t="s">
        <v>296</v>
      </c>
      <c r="D42" s="29">
        <f>COUNTIF(E5:E34,"&gt;141")</f>
        <v>1</v>
      </c>
      <c r="E42" s="2"/>
    </row>
    <row r="43">
      <c r="C43" s="20" t="s">
        <v>67</v>
      </c>
      <c r="D43" s="21">
        <f>SUM(D38:D42)</f>
        <v>24</v>
      </c>
      <c r="E43" s="2"/>
    </row>
    <row r="44">
      <c r="C44" s="22" t="s">
        <v>68</v>
      </c>
      <c r="D44" s="23">
        <f>COUNTIF(E5:E34,"Non évaluable")</f>
        <v>0</v>
      </c>
      <c r="E44" s="2"/>
    </row>
    <row r="45">
      <c r="C45" s="24" t="s">
        <v>69</v>
      </c>
      <c r="D45" s="4">
        <v>1</v>
      </c>
      <c r="E45" s="2"/>
    </row>
    <row r="46">
      <c r="C46" s="20" t="s">
        <v>70</v>
      </c>
      <c r="D46" s="21">
        <f>SUM(D43:D45)</f>
        <v>25</v>
      </c>
      <c r="E46" s="2"/>
    </row>
    <row r="49" ht="42.75">
      <c r="C49" s="9" t="s">
        <v>71</v>
      </c>
      <c r="D49" s="9" t="s">
        <v>291</v>
      </c>
    </row>
    <row r="50">
      <c r="C50" s="15" t="s">
        <v>292</v>
      </c>
      <c r="D50" s="30">
        <f>COUNTIF(F5:F34,"&lt;72")</f>
        <v>0</v>
      </c>
    </row>
    <row r="51">
      <c r="C51" s="16" t="s">
        <v>293</v>
      </c>
      <c r="D51" s="26">
        <f>SUMPRODUCT((F5:F34&gt;=72)*(F5:F34&lt;=98))</f>
        <v>0</v>
      </c>
    </row>
    <row r="52">
      <c r="C52" s="17" t="s">
        <v>294</v>
      </c>
      <c r="D52" s="27">
        <f>SUMPRODUCT((F5:F34&gt;=99)*(F5:F34&lt;=116))</f>
        <v>0</v>
      </c>
    </row>
    <row r="53">
      <c r="C53" s="18" t="s">
        <v>295</v>
      </c>
      <c r="D53" s="28">
        <f>SUMPRODUCT((F5:F34&gt;=117)*(F5:F34&lt;=141))</f>
        <v>0</v>
      </c>
    </row>
    <row r="54">
      <c r="C54" s="19" t="s">
        <v>296</v>
      </c>
      <c r="D54" s="29">
        <f>COUNTIF(F5:F34,"&gt;141")</f>
        <v>0</v>
      </c>
    </row>
    <row r="55">
      <c r="C55" s="20" t="s">
        <v>67</v>
      </c>
      <c r="D55" s="21">
        <f>SUM(D50:D54)</f>
        <v>0</v>
      </c>
    </row>
    <row r="56">
      <c r="C56" s="22" t="s">
        <v>68</v>
      </c>
      <c r="D56" s="23">
        <f>COUNTIF(F5:F34,"Non évaluable")</f>
        <v>0</v>
      </c>
    </row>
    <row r="57">
      <c r="C57" s="24" t="s">
        <v>69</v>
      </c>
      <c r="D57" s="4">
        <f>COUNTIF(F5:F34,"Absent")</f>
        <v>0</v>
      </c>
    </row>
    <row r="58">
      <c r="C58" s="20" t="s">
        <v>70</v>
      </c>
      <c r="D58" s="21">
        <f>SUM(D55:D57)</f>
        <v>0</v>
      </c>
    </row>
    <row r="61" ht="42.75">
      <c r="C61" s="9" t="s">
        <v>72</v>
      </c>
      <c r="D61" s="9" t="s">
        <v>291</v>
      </c>
    </row>
    <row r="62">
      <c r="C62" s="15" t="s">
        <v>292</v>
      </c>
      <c r="D62" s="31">
        <f>COUNTIF(G5:G34,"&lt;72")</f>
        <v>0</v>
      </c>
    </row>
    <row r="63">
      <c r="C63" s="16" t="s">
        <v>293</v>
      </c>
      <c r="D63" s="26">
        <f>SUMPRODUCT((G5:G34&gt;=72)*(G5:G34&lt;=98))</f>
        <v>0</v>
      </c>
    </row>
    <row r="64">
      <c r="C64" s="17" t="s">
        <v>294</v>
      </c>
      <c r="D64" s="32">
        <f>SUMPRODUCT((G5:G34&gt;=99)*(G5:G34&lt;=116))</f>
        <v>0</v>
      </c>
    </row>
    <row r="65">
      <c r="C65" s="18" t="s">
        <v>295</v>
      </c>
      <c r="D65" s="28">
        <f>SUMPRODUCT((G5:G34&gt;=117)*(G5:G34&lt;=141))</f>
        <v>0</v>
      </c>
    </row>
    <row r="66">
      <c r="C66" s="19" t="s">
        <v>296</v>
      </c>
      <c r="D66" s="29">
        <f>COUNTIF(G5:G34,"&gt;141")</f>
        <v>0</v>
      </c>
    </row>
    <row r="67">
      <c r="C67" s="20" t="s">
        <v>67</v>
      </c>
      <c r="D67" s="21">
        <f>SUM(D62:D66)</f>
        <v>0</v>
      </c>
    </row>
    <row r="68">
      <c r="C68" s="22" t="s">
        <v>68</v>
      </c>
      <c r="D68" s="23">
        <f>COUNTIF(G5:G34,"Non évaluable")</f>
        <v>0</v>
      </c>
    </row>
    <row r="69">
      <c r="C69" s="24" t="s">
        <v>69</v>
      </c>
      <c r="D69" s="4">
        <f>COUNTIF(G5:G34,"Absent")</f>
        <v>0</v>
      </c>
    </row>
    <row r="70">
      <c r="C70" s="20" t="s">
        <v>70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" operator="lessThan" id="{007400D3-0090-4625-B108-00EF002F003B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32" operator="between" id="{00AD001C-00DB-4AA3-8581-002400D7004B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8" operator="lessThan" id="{00D7004D-0022-4675-82F6-009400650015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7" operator="lessThan" id="{003200EC-002E-47F6-BBD2-004F0002009D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6" operator="between" id="{00B700F7-0012-446C-B8F6-003F00DB005D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5" operator="between" id="{000B003A-008D-40F6-9AEB-0071001B00EA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4" operator="between" id="{008D003F-0078-4FF0-A641-002B00CE00F3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3" operator="greaterThan" id="{001A00A3-0045-41BD-92A9-0059008E007A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2" operator="greaterThan" id="{00DF0044-0095-49F5-B53C-009D00E20021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3500B2-00A6-4542-A255-006C00B500B0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D000F2-00DD-4855-A110-009E00DD0074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B20043-00E4-4F91-BF36-0041004B006C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26009A-0083-4776-AF27-003F00E100C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2100B0-0080-43AC-9E32-00CD00060038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970083-0078-4D2B-8677-0086004E005D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6E0007-0004-4DA8-9D7C-00C000C400C4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010081-00C4-4EC9-8001-002A004600E5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2C0098-002B-46CF-A75B-007B004F00CB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5B003C-0062-4797-AD5F-00DF001E0079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E6003D-00B7-4F01-8F63-00B000FD0026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F600C7-00C2-4B2B-97BF-0041006700F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E7000D-0006-456E-B82C-006E00420011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750017-00C9-4F4F-B21B-008C00EC0025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23" activeCellId="0" sqref="J23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4.0039062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33" t="s">
        <v>297</v>
      </c>
      <c r="F2" s="3" t="s">
        <v>2</v>
      </c>
      <c r="G2" s="3"/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298</v>
      </c>
      <c r="D5" s="8" t="s">
        <v>299</v>
      </c>
      <c r="E5" s="9">
        <v>61</v>
      </c>
      <c r="F5" s="9"/>
      <c r="G5" s="9"/>
      <c r="H5" s="9"/>
    </row>
    <row r="6">
      <c r="B6" s="4">
        <v>2</v>
      </c>
      <c r="C6" s="10" t="s">
        <v>251</v>
      </c>
      <c r="D6" s="11" t="s">
        <v>300</v>
      </c>
      <c r="E6" s="9">
        <v>0</v>
      </c>
      <c r="F6" s="9"/>
      <c r="G6" s="9"/>
      <c r="H6" s="9"/>
    </row>
    <row r="7">
      <c r="B7" s="4">
        <v>3</v>
      </c>
      <c r="C7" s="10" t="s">
        <v>301</v>
      </c>
      <c r="D7" s="11" t="s">
        <v>302</v>
      </c>
      <c r="E7" s="9" t="s">
        <v>28</v>
      </c>
      <c r="F7" s="9"/>
      <c r="G7" s="9"/>
      <c r="H7" s="9"/>
    </row>
    <row r="8">
      <c r="B8" s="4">
        <v>4</v>
      </c>
      <c r="C8" s="10" t="s">
        <v>303</v>
      </c>
      <c r="D8" s="11" t="s">
        <v>304</v>
      </c>
      <c r="E8" s="9">
        <v>49</v>
      </c>
      <c r="F8" s="9"/>
      <c r="G8" s="9"/>
      <c r="H8" s="9"/>
    </row>
    <row r="9" ht="15" customHeight="1">
      <c r="B9" s="4">
        <v>5</v>
      </c>
      <c r="C9" s="10" t="s">
        <v>130</v>
      </c>
      <c r="D9" s="11" t="s">
        <v>305</v>
      </c>
      <c r="E9" s="9">
        <v>37</v>
      </c>
      <c r="F9" s="9"/>
      <c r="G9" s="9"/>
      <c r="H9" s="9"/>
    </row>
    <row r="10">
      <c r="B10" s="4">
        <v>6</v>
      </c>
      <c r="C10" s="10" t="s">
        <v>97</v>
      </c>
      <c r="D10" s="11" t="s">
        <v>306</v>
      </c>
      <c r="E10" s="9">
        <v>34</v>
      </c>
      <c r="F10" s="9"/>
      <c r="G10" s="9"/>
      <c r="H10" s="9"/>
    </row>
    <row r="11">
      <c r="B11" s="4">
        <v>7</v>
      </c>
      <c r="C11" s="10" t="s">
        <v>97</v>
      </c>
      <c r="D11" s="11" t="s">
        <v>307</v>
      </c>
      <c r="E11" s="9">
        <v>37</v>
      </c>
      <c r="F11" s="9"/>
      <c r="G11" s="9"/>
      <c r="H11" s="9"/>
    </row>
    <row r="12">
      <c r="B12" s="4">
        <v>8</v>
      </c>
      <c r="C12" s="10" t="s">
        <v>308</v>
      </c>
      <c r="D12" s="11" t="s">
        <v>309</v>
      </c>
      <c r="E12" s="9" t="s">
        <v>28</v>
      </c>
      <c r="F12" s="9"/>
      <c r="G12" s="9"/>
      <c r="H12" s="9"/>
    </row>
    <row r="13">
      <c r="B13" s="4">
        <v>9</v>
      </c>
      <c r="C13" s="10" t="s">
        <v>310</v>
      </c>
      <c r="D13" s="11" t="s">
        <v>311</v>
      </c>
      <c r="E13" s="9">
        <v>113</v>
      </c>
      <c r="F13" s="9"/>
      <c r="G13" s="9"/>
      <c r="H13" s="9"/>
    </row>
    <row r="14">
      <c r="B14" s="4">
        <v>10</v>
      </c>
      <c r="C14" s="10" t="s">
        <v>275</v>
      </c>
      <c r="D14" s="11" t="s">
        <v>312</v>
      </c>
      <c r="E14" s="9">
        <v>81</v>
      </c>
      <c r="F14" s="9"/>
      <c r="G14" s="9"/>
      <c r="H14" s="9"/>
    </row>
    <row r="15">
      <c r="B15" s="4">
        <v>11</v>
      </c>
      <c r="C15" s="10" t="s">
        <v>313</v>
      </c>
      <c r="D15" s="11" t="s">
        <v>314</v>
      </c>
      <c r="E15" s="9">
        <v>38</v>
      </c>
      <c r="F15" s="9"/>
      <c r="G15" s="9"/>
      <c r="H15" s="9"/>
    </row>
    <row r="16" ht="15" customHeight="1">
      <c r="B16" s="4">
        <v>12</v>
      </c>
      <c r="C16" s="10" t="s">
        <v>315</v>
      </c>
      <c r="D16" s="11" t="s">
        <v>316</v>
      </c>
      <c r="E16" s="9">
        <v>54</v>
      </c>
      <c r="F16" s="9"/>
      <c r="G16" s="9"/>
      <c r="H16" s="9"/>
    </row>
    <row r="17">
      <c r="B17" s="4">
        <v>13</v>
      </c>
      <c r="C17" s="10" t="s">
        <v>317</v>
      </c>
      <c r="D17" s="11" t="s">
        <v>318</v>
      </c>
      <c r="E17" s="9">
        <v>68</v>
      </c>
      <c r="F17" s="9"/>
      <c r="G17" s="9"/>
      <c r="H17" s="9"/>
    </row>
    <row r="18">
      <c r="B18" s="4">
        <v>14</v>
      </c>
      <c r="C18" s="10" t="s">
        <v>194</v>
      </c>
      <c r="D18" s="11" t="s">
        <v>319</v>
      </c>
      <c r="E18" s="9">
        <v>37</v>
      </c>
      <c r="F18" s="9"/>
      <c r="G18" s="9"/>
      <c r="H18" s="9"/>
    </row>
    <row r="19">
      <c r="B19" s="4">
        <v>15</v>
      </c>
      <c r="C19" s="10" t="s">
        <v>106</v>
      </c>
      <c r="D19" s="11" t="s">
        <v>320</v>
      </c>
      <c r="E19" s="9">
        <v>32</v>
      </c>
      <c r="F19" s="9"/>
      <c r="G19" s="9"/>
      <c r="H19" s="9"/>
    </row>
    <row r="20">
      <c r="B20" s="4">
        <v>16</v>
      </c>
      <c r="C20" s="10" t="s">
        <v>321</v>
      </c>
      <c r="D20" s="11" t="s">
        <v>322</v>
      </c>
      <c r="E20" s="9">
        <v>68</v>
      </c>
      <c r="F20" s="9"/>
      <c r="G20" s="9"/>
      <c r="H20" s="9"/>
    </row>
    <row r="21">
      <c r="B21" s="4">
        <v>17</v>
      </c>
      <c r="C21" s="10" t="s">
        <v>323</v>
      </c>
      <c r="D21" s="11" t="s">
        <v>324</v>
      </c>
      <c r="E21" s="9">
        <v>34</v>
      </c>
      <c r="F21" s="9"/>
      <c r="G21" s="9"/>
      <c r="H21" s="4"/>
    </row>
    <row r="22" ht="25.5">
      <c r="B22" s="4">
        <v>18</v>
      </c>
      <c r="C22" s="10" t="s">
        <v>325</v>
      </c>
      <c r="D22" s="11" t="s">
        <v>326</v>
      </c>
      <c r="E22" s="9">
        <v>19</v>
      </c>
      <c r="F22" s="9"/>
      <c r="G22" s="9"/>
      <c r="H22" s="4"/>
    </row>
    <row r="23">
      <c r="B23" s="4">
        <v>19</v>
      </c>
      <c r="C23" s="10" t="s">
        <v>327</v>
      </c>
      <c r="D23" s="11" t="s">
        <v>328</v>
      </c>
      <c r="E23" s="9">
        <v>12</v>
      </c>
      <c r="F23" s="9"/>
      <c r="G23" s="9"/>
      <c r="H23" s="4"/>
    </row>
    <row r="24">
      <c r="B24" s="4">
        <v>20</v>
      </c>
      <c r="C24" s="10" t="s">
        <v>329</v>
      </c>
      <c r="D24" s="11" t="s">
        <v>330</v>
      </c>
      <c r="E24" s="9">
        <v>35</v>
      </c>
      <c r="F24" s="9"/>
      <c r="G24" s="9"/>
      <c r="H24" s="4"/>
    </row>
    <row r="25">
      <c r="B25" s="4">
        <v>21</v>
      </c>
      <c r="C25" s="10" t="s">
        <v>50</v>
      </c>
      <c r="D25" s="11" t="s">
        <v>331</v>
      </c>
      <c r="E25" s="9">
        <v>90</v>
      </c>
      <c r="F25" s="9"/>
      <c r="G25" s="4"/>
      <c r="H25" s="4"/>
    </row>
    <row r="26" ht="25.5">
      <c r="B26" s="4">
        <v>22</v>
      </c>
      <c r="C26" s="10" t="s">
        <v>332</v>
      </c>
      <c r="D26" s="11" t="s">
        <v>333</v>
      </c>
      <c r="E26" s="9">
        <v>94</v>
      </c>
      <c r="F26" s="9"/>
      <c r="G26" s="4"/>
      <c r="H26" s="4"/>
    </row>
    <row r="27">
      <c r="B27" s="4">
        <v>23</v>
      </c>
      <c r="C27" s="10" t="s">
        <v>334</v>
      </c>
      <c r="D27" s="11" t="s">
        <v>335</v>
      </c>
      <c r="E27" s="9">
        <v>45</v>
      </c>
      <c r="F27" s="9"/>
      <c r="G27" s="4"/>
      <c r="H27" s="4"/>
    </row>
    <row r="28">
      <c r="B28" s="4">
        <v>24</v>
      </c>
      <c r="C28" s="10" t="s">
        <v>336</v>
      </c>
      <c r="D28" s="11" t="s">
        <v>337</v>
      </c>
      <c r="E28" s="9"/>
      <c r="F28" s="9"/>
      <c r="G28" s="9"/>
      <c r="H28" s="4"/>
    </row>
    <row r="29">
      <c r="B29" s="4">
        <v>25</v>
      </c>
      <c r="C29" s="25"/>
      <c r="D29" s="25"/>
      <c r="E29" s="9"/>
      <c r="F29" s="9"/>
      <c r="G29" s="9"/>
      <c r="H29" s="4"/>
    </row>
    <row r="30">
      <c r="B30" s="4">
        <v>26</v>
      </c>
      <c r="C30" s="25"/>
      <c r="D30" s="25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2"/>
      <c r="D33" s="12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2.75">
      <c r="C37" s="9" t="s">
        <v>60</v>
      </c>
      <c r="D37" s="9" t="s">
        <v>291</v>
      </c>
      <c r="E37" s="14"/>
    </row>
    <row r="38">
      <c r="C38" s="15" t="s">
        <v>292</v>
      </c>
      <c r="D38" s="4">
        <f>COUNTIF(E5:E34,"&lt;72")</f>
        <v>17</v>
      </c>
      <c r="E38" s="2"/>
    </row>
    <row r="39">
      <c r="C39" s="16" t="s">
        <v>293</v>
      </c>
      <c r="D39" s="26">
        <f>SUMPRODUCT((E5:E34&gt;=72)*(E5:E34&lt;=98))</f>
        <v>3</v>
      </c>
      <c r="E39" s="2"/>
    </row>
    <row r="40">
      <c r="C40" s="17" t="s">
        <v>294</v>
      </c>
      <c r="D40" s="27">
        <f>SUMPRODUCT((E5:E34&gt;=99)*(E5:E34&lt;=116))</f>
        <v>1</v>
      </c>
      <c r="E40" s="2"/>
    </row>
    <row r="41">
      <c r="C41" s="18" t="s">
        <v>295</v>
      </c>
      <c r="D41" s="28">
        <f>SUMPRODUCT((E5:E34&gt;=117)*(E5:E34&lt;=141))</f>
        <v>0</v>
      </c>
      <c r="E41" s="2"/>
    </row>
    <row r="42">
      <c r="C42" s="19" t="s">
        <v>296</v>
      </c>
      <c r="D42" s="29">
        <f>COUNTIF(E5:E34,"&gt;141")</f>
        <v>0</v>
      </c>
      <c r="E42" s="2"/>
    </row>
    <row r="43">
      <c r="C43" s="20" t="s">
        <v>67</v>
      </c>
      <c r="D43" s="21">
        <f>SUM(D38:D42)</f>
        <v>21</v>
      </c>
      <c r="E43" s="2"/>
    </row>
    <row r="44">
      <c r="C44" s="22" t="s">
        <v>68</v>
      </c>
      <c r="D44" s="23">
        <f>COUNTIF(E5:E34,"Non évaluable")</f>
        <v>0</v>
      </c>
      <c r="E44" s="2"/>
    </row>
    <row r="45">
      <c r="C45" s="24" t="s">
        <v>69</v>
      </c>
      <c r="D45" s="4">
        <f>COUNTIF(E5:E34,"Absent")</f>
        <v>0</v>
      </c>
      <c r="E45" s="2"/>
    </row>
    <row r="46">
      <c r="C46" s="20" t="s">
        <v>70</v>
      </c>
      <c r="D46" s="21">
        <f>SUM(D43:D45)</f>
        <v>21</v>
      </c>
      <c r="E46" s="2"/>
    </row>
    <row r="49" ht="42.75">
      <c r="C49" s="9" t="s">
        <v>71</v>
      </c>
      <c r="D49" s="9" t="s">
        <v>291</v>
      </c>
    </row>
    <row r="50">
      <c r="C50" s="15" t="s">
        <v>292</v>
      </c>
      <c r="D50" s="30">
        <f>COUNTIF(F5:F34,"&lt;72")</f>
        <v>0</v>
      </c>
    </row>
    <row r="51">
      <c r="C51" s="16" t="s">
        <v>293</v>
      </c>
      <c r="D51" s="26">
        <f>SUMPRODUCT((F5:F34&gt;=72)*(F5:F34&lt;=98))</f>
        <v>0</v>
      </c>
    </row>
    <row r="52">
      <c r="C52" s="17" t="s">
        <v>294</v>
      </c>
      <c r="D52" s="27">
        <f>SUMPRODUCT((F5:F34&gt;=99)*(F5:F34&lt;=116))</f>
        <v>0</v>
      </c>
    </row>
    <row r="53">
      <c r="C53" s="18" t="s">
        <v>295</v>
      </c>
      <c r="D53" s="28">
        <f>SUMPRODUCT((F5:F34&gt;=117)*(F5:F34&lt;=141))</f>
        <v>0</v>
      </c>
    </row>
    <row r="54">
      <c r="C54" s="19" t="s">
        <v>296</v>
      </c>
      <c r="D54" s="29">
        <f>COUNTIF(F5:F34,"&gt;141")</f>
        <v>0</v>
      </c>
    </row>
    <row r="55">
      <c r="C55" s="20" t="s">
        <v>67</v>
      </c>
      <c r="D55" s="21">
        <f>SUM(D50:D54)</f>
        <v>0</v>
      </c>
    </row>
    <row r="56">
      <c r="C56" s="22" t="s">
        <v>68</v>
      </c>
      <c r="D56" s="23">
        <f>COUNTIF(F5:F34,"Non évaluable")</f>
        <v>0</v>
      </c>
    </row>
    <row r="57">
      <c r="C57" s="24" t="s">
        <v>69</v>
      </c>
      <c r="D57" s="4">
        <f>COUNTIF(F5:F34,"Absent")</f>
        <v>0</v>
      </c>
    </row>
    <row r="58">
      <c r="C58" s="20" t="s">
        <v>70</v>
      </c>
      <c r="D58" s="21">
        <f>SUM(D55:D57)</f>
        <v>0</v>
      </c>
    </row>
    <row r="61" ht="42.75">
      <c r="C61" s="9" t="s">
        <v>72</v>
      </c>
      <c r="D61" s="9" t="s">
        <v>291</v>
      </c>
    </row>
    <row r="62">
      <c r="C62" s="15" t="s">
        <v>292</v>
      </c>
      <c r="D62" s="31">
        <f>COUNTIF(G5:G34,"&lt;72")</f>
        <v>0</v>
      </c>
    </row>
    <row r="63">
      <c r="C63" s="16" t="s">
        <v>293</v>
      </c>
      <c r="D63" s="26">
        <f>SUMPRODUCT((G5:G34&gt;=72)*(G5:G34&lt;=98))</f>
        <v>0</v>
      </c>
    </row>
    <row r="64">
      <c r="C64" s="17" t="s">
        <v>294</v>
      </c>
      <c r="D64" s="32">
        <f>SUMPRODUCT((G5:G34&gt;=99)*(G5:G34&lt;=116))</f>
        <v>0</v>
      </c>
    </row>
    <row r="65">
      <c r="C65" s="18" t="s">
        <v>295</v>
      </c>
      <c r="D65" s="28">
        <f>SUMPRODUCT((G5:G34&gt;=117)*(G5:G34&lt;=141))</f>
        <v>0</v>
      </c>
    </row>
    <row r="66">
      <c r="C66" s="19" t="s">
        <v>296</v>
      </c>
      <c r="D66" s="29">
        <f>COUNTIF(G5:G34,"&gt;141")</f>
        <v>0</v>
      </c>
    </row>
    <row r="67">
      <c r="C67" s="20" t="s">
        <v>67</v>
      </c>
      <c r="D67" s="21">
        <f>SUM(D62:D66)</f>
        <v>0</v>
      </c>
    </row>
    <row r="68">
      <c r="C68" s="22" t="s">
        <v>68</v>
      </c>
      <c r="D68" s="23">
        <f>COUNTIF(G5:G34,"Non évaluable")</f>
        <v>0</v>
      </c>
    </row>
    <row r="69">
      <c r="C69" s="24" t="s">
        <v>69</v>
      </c>
      <c r="D69" s="4">
        <f>COUNTIF(G5:G34,"Absent")</f>
        <v>0</v>
      </c>
    </row>
    <row r="70">
      <c r="C70" s="20" t="s">
        <v>70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7B00AD-0081-4E7E-B799-004400C700C6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C2000A-0008-4EB0-9B7B-004100EE00E8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1" operator="lessThan" id="{00A300A0-00AF-427E-BD4C-00A20078004A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BB0060-0076-44F5-821D-005F002C009C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0D0036-002F-4525-828D-008200A4003D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CA0090-002B-447F-BE5E-00210077001D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7E00C5-0022-42E2-A54D-0082003200A3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D80000-00C9-429B-902E-00690024004F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5" operator="greaterThan" id="{00CF00A1-00CA-4CB2-B6BD-00940082006E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90008B-002D-4CED-908E-009D00C20042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7F00C0-0076-4230-9FC8-00B1000E0060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60000E-00C4-42F2-A78F-00C40029009B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AF00C8-0095-4F6D-A5B6-00F400A20046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F300D4-00FC-4693-A37F-007000650057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9700BA-00F5-4DFC-87ED-00350085000A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880071-00DB-4442-8534-00CD007E001E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51009A-0049-4AFA-8AE2-00810065007E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100034-0069-4406-976F-0095000A00AE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7C0081-0005-425E-98F7-004B006900EE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A8004D-00FE-4C2A-82DB-008D004E0083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C600AE-002D-4C17-B5DC-009300CE0063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9A004E-003C-4BAC-A49F-000700430037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210080-0006-429E-819D-0085009900A5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21" activeCellId="0" sqref="L21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220</v>
      </c>
      <c r="F2" s="3" t="s">
        <v>2</v>
      </c>
      <c r="G2" s="3" t="s">
        <v>221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338</v>
      </c>
      <c r="D5" s="8" t="s">
        <v>339</v>
      </c>
      <c r="E5" s="9">
        <v>0</v>
      </c>
      <c r="F5" s="9"/>
      <c r="G5" s="9"/>
      <c r="H5" s="9" t="s">
        <v>340</v>
      </c>
    </row>
    <row r="6">
      <c r="B6" s="4">
        <v>2</v>
      </c>
      <c r="C6" s="10" t="s">
        <v>341</v>
      </c>
      <c r="D6" s="11" t="s">
        <v>342</v>
      </c>
      <c r="E6" s="9">
        <v>53</v>
      </c>
      <c r="F6" s="9"/>
      <c r="G6" s="9"/>
      <c r="H6" s="9"/>
    </row>
    <row r="7">
      <c r="B7" s="4">
        <v>3</v>
      </c>
      <c r="C7" s="10" t="s">
        <v>343</v>
      </c>
      <c r="D7" s="11" t="s">
        <v>344</v>
      </c>
      <c r="E7" s="9">
        <v>94</v>
      </c>
      <c r="F7" s="9"/>
      <c r="G7" s="9"/>
      <c r="H7" s="9"/>
    </row>
    <row r="8">
      <c r="B8" s="4">
        <v>4</v>
      </c>
      <c r="C8" s="10" t="s">
        <v>345</v>
      </c>
      <c r="D8" s="11" t="s">
        <v>346</v>
      </c>
      <c r="E8" s="9">
        <v>56</v>
      </c>
      <c r="F8" s="9"/>
      <c r="G8" s="9"/>
      <c r="H8" s="9"/>
    </row>
    <row r="9" ht="15" customHeight="1">
      <c r="B9" s="4">
        <v>5</v>
      </c>
      <c r="C9" s="10" t="s">
        <v>347</v>
      </c>
      <c r="D9" s="11" t="s">
        <v>348</v>
      </c>
      <c r="E9" s="9">
        <v>76</v>
      </c>
      <c r="F9" s="9"/>
      <c r="G9" s="9"/>
      <c r="H9" s="9"/>
    </row>
    <row r="10">
      <c r="B10" s="4">
        <v>6</v>
      </c>
      <c r="C10" s="10" t="s">
        <v>192</v>
      </c>
      <c r="D10" s="11" t="s">
        <v>349</v>
      </c>
      <c r="E10" s="9">
        <v>0</v>
      </c>
      <c r="F10" s="9"/>
      <c r="G10" s="9"/>
      <c r="H10" s="9"/>
    </row>
    <row r="11">
      <c r="B11" s="4">
        <v>7</v>
      </c>
      <c r="C11" s="10" t="s">
        <v>350</v>
      </c>
      <c r="D11" s="11" t="s">
        <v>351</v>
      </c>
      <c r="E11" s="9">
        <v>19</v>
      </c>
      <c r="F11" s="9"/>
      <c r="G11" s="9"/>
      <c r="H11" s="9"/>
    </row>
    <row r="12">
      <c r="B12" s="4">
        <v>8</v>
      </c>
      <c r="C12" s="10" t="s">
        <v>352</v>
      </c>
      <c r="D12" s="11" t="s">
        <v>353</v>
      </c>
      <c r="E12" s="9" t="s">
        <v>151</v>
      </c>
      <c r="F12" s="9"/>
      <c r="G12" s="9"/>
      <c r="H12" s="9"/>
    </row>
    <row r="13">
      <c r="B13" s="4">
        <v>9</v>
      </c>
      <c r="C13" s="10" t="s">
        <v>354</v>
      </c>
      <c r="D13" s="11" t="s">
        <v>355</v>
      </c>
      <c r="E13" s="9">
        <v>4</v>
      </c>
      <c r="F13" s="9"/>
      <c r="G13" s="9"/>
      <c r="H13" s="9"/>
    </row>
    <row r="14">
      <c r="B14" s="4">
        <v>10</v>
      </c>
      <c r="C14" s="10" t="s">
        <v>356</v>
      </c>
      <c r="D14" s="11" t="s">
        <v>357</v>
      </c>
      <c r="E14" s="9" t="s">
        <v>151</v>
      </c>
      <c r="F14" s="9"/>
      <c r="G14" s="9"/>
      <c r="H14" s="9"/>
    </row>
    <row r="15">
      <c r="B15" s="4">
        <v>11</v>
      </c>
      <c r="C15" s="12"/>
      <c r="D15" s="12"/>
      <c r="E15" s="9"/>
      <c r="F15" s="9"/>
      <c r="G15" s="9"/>
      <c r="H15" s="9"/>
    </row>
    <row r="16" ht="15" customHeight="1">
      <c r="B16" s="4">
        <v>12</v>
      </c>
      <c r="C16" s="12"/>
      <c r="D16" s="12"/>
      <c r="E16" s="9"/>
      <c r="F16" s="9"/>
      <c r="G16" s="9"/>
      <c r="H16" s="9"/>
    </row>
    <row r="17">
      <c r="B17" s="4">
        <v>13</v>
      </c>
      <c r="C17" s="12"/>
      <c r="D17" s="12"/>
      <c r="E17" s="9"/>
      <c r="F17" s="9"/>
      <c r="G17" s="9"/>
      <c r="H17" s="9"/>
    </row>
    <row r="18">
      <c r="B18" s="4">
        <v>14</v>
      </c>
      <c r="C18" s="12"/>
      <c r="D18" s="12"/>
      <c r="E18" s="9"/>
      <c r="F18" s="9"/>
      <c r="G18" s="9"/>
      <c r="H18" s="9"/>
    </row>
    <row r="19">
      <c r="B19" s="4">
        <v>15</v>
      </c>
      <c r="C19" s="12"/>
      <c r="D19" s="12"/>
      <c r="E19" s="9"/>
      <c r="F19" s="9"/>
      <c r="G19" s="9"/>
      <c r="H19" s="9"/>
    </row>
    <row r="20">
      <c r="B20" s="4">
        <v>16</v>
      </c>
      <c r="C20" s="12"/>
      <c r="D20" s="12"/>
      <c r="E20" s="9"/>
      <c r="F20" s="9"/>
      <c r="G20" s="9"/>
      <c r="H20" s="9"/>
    </row>
    <row r="21">
      <c r="B21" s="4">
        <v>17</v>
      </c>
      <c r="C21" s="12"/>
      <c r="D21" s="12"/>
      <c r="E21" s="9"/>
      <c r="F21" s="9"/>
      <c r="G21" s="9"/>
      <c r="H21" s="4"/>
    </row>
    <row r="22">
      <c r="B22" s="4">
        <v>18</v>
      </c>
      <c r="C22" s="12"/>
      <c r="D22" s="12"/>
      <c r="E22" s="9"/>
      <c r="F22" s="9"/>
      <c r="G22" s="9"/>
      <c r="H22" s="4"/>
    </row>
    <row r="23">
      <c r="B23" s="4">
        <v>19</v>
      </c>
      <c r="C23" s="3"/>
      <c r="D23" s="3"/>
      <c r="E23" s="9"/>
      <c r="F23" s="9"/>
      <c r="G23" s="9"/>
      <c r="H23" s="4"/>
    </row>
    <row r="24">
      <c r="B24" s="4">
        <v>20</v>
      </c>
      <c r="C24" s="25"/>
      <c r="D24" s="25"/>
      <c r="E24" s="9"/>
      <c r="F24" s="9"/>
      <c r="G24" s="9"/>
      <c r="H24" s="4"/>
    </row>
    <row r="25">
      <c r="B25" s="4">
        <v>21</v>
      </c>
      <c r="C25" s="25"/>
      <c r="D25" s="25"/>
      <c r="E25" s="9"/>
      <c r="F25" s="9"/>
      <c r="G25" s="4"/>
      <c r="H25" s="4"/>
    </row>
    <row r="26">
      <c r="B26" s="4">
        <v>22</v>
      </c>
      <c r="C26" s="25"/>
      <c r="D26" s="25"/>
      <c r="E26" s="9"/>
      <c r="F26" s="9"/>
      <c r="G26" s="4"/>
      <c r="H26" s="4"/>
    </row>
    <row r="27">
      <c r="B27" s="4">
        <v>23</v>
      </c>
      <c r="C27" s="25"/>
      <c r="D27" s="25"/>
      <c r="E27" s="9"/>
      <c r="F27" s="9"/>
      <c r="G27" s="4"/>
      <c r="H27" s="4"/>
    </row>
    <row r="28">
      <c r="B28" s="4">
        <v>24</v>
      </c>
      <c r="C28" s="25"/>
      <c r="D28" s="25"/>
      <c r="E28" s="9"/>
      <c r="F28" s="9"/>
      <c r="G28" s="9"/>
      <c r="H28" s="4"/>
    </row>
    <row r="29">
      <c r="B29" s="4">
        <v>25</v>
      </c>
      <c r="C29" s="25"/>
      <c r="D29" s="25"/>
      <c r="E29" s="9"/>
      <c r="F29" s="9"/>
      <c r="G29" s="9"/>
      <c r="H29" s="4"/>
    </row>
    <row r="30">
      <c r="B30" s="4">
        <v>26</v>
      </c>
      <c r="C30" s="25"/>
      <c r="D30" s="25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2"/>
      <c r="D33" s="12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3"/>
    </row>
    <row r="37" ht="42.75">
      <c r="C37" s="9" t="s">
        <v>60</v>
      </c>
      <c r="D37" s="9" t="s">
        <v>291</v>
      </c>
      <c r="E37" s="14"/>
    </row>
    <row r="38">
      <c r="C38" s="15" t="s">
        <v>292</v>
      </c>
      <c r="D38" s="4">
        <f>COUNTIF(E5:E34,"&lt;72")</f>
        <v>6</v>
      </c>
      <c r="E38" s="2"/>
    </row>
    <row r="39">
      <c r="C39" s="16" t="s">
        <v>293</v>
      </c>
      <c r="D39" s="26">
        <f>SUMPRODUCT((E5:E34&gt;=72)*(E5:E34&lt;=98))</f>
        <v>2</v>
      </c>
      <c r="E39" s="2"/>
    </row>
    <row r="40">
      <c r="C40" s="17" t="s">
        <v>294</v>
      </c>
      <c r="D40" s="27">
        <f>SUMPRODUCT((E5:E34&gt;=99)*(E5:E34&lt;=116))</f>
        <v>0</v>
      </c>
      <c r="E40" s="2"/>
    </row>
    <row r="41">
      <c r="C41" s="18" t="s">
        <v>295</v>
      </c>
      <c r="D41" s="28">
        <f>SUMPRODUCT((E5:E34&gt;=117)*(E5:E34&lt;=141))</f>
        <v>0</v>
      </c>
      <c r="E41" s="2"/>
    </row>
    <row r="42">
      <c r="C42" s="19" t="s">
        <v>296</v>
      </c>
      <c r="D42" s="29">
        <f>COUNTIF(E5:E34,"&gt;141")</f>
        <v>0</v>
      </c>
      <c r="E42" s="2"/>
    </row>
    <row r="43">
      <c r="C43" s="20" t="s">
        <v>67</v>
      </c>
      <c r="D43" s="21">
        <f>SUM(D38:D42)</f>
        <v>8</v>
      </c>
      <c r="E43" s="2"/>
    </row>
    <row r="44">
      <c r="C44" s="22" t="s">
        <v>68</v>
      </c>
      <c r="D44" s="23">
        <f>COUNTIF(E5:E34,"Non évaluable")</f>
        <v>0</v>
      </c>
      <c r="E44" s="2"/>
    </row>
    <row r="45">
      <c r="C45" s="24" t="s">
        <v>69</v>
      </c>
      <c r="D45" s="4">
        <v>2</v>
      </c>
      <c r="E45" s="2"/>
    </row>
    <row r="46">
      <c r="C46" s="20" t="s">
        <v>70</v>
      </c>
      <c r="D46" s="21">
        <f>SUM(D43:D45)</f>
        <v>10</v>
      </c>
      <c r="E46" s="2"/>
    </row>
    <row r="49" ht="42.75">
      <c r="C49" s="9" t="s">
        <v>71</v>
      </c>
      <c r="D49" s="9" t="s">
        <v>291</v>
      </c>
    </row>
    <row r="50">
      <c r="C50" s="15" t="s">
        <v>292</v>
      </c>
      <c r="D50" s="30">
        <f>COUNTIF(F5:F34,"&lt;72")</f>
        <v>0</v>
      </c>
    </row>
    <row r="51">
      <c r="C51" s="16" t="s">
        <v>293</v>
      </c>
      <c r="D51" s="26">
        <f>SUMPRODUCT((F5:F34&gt;=72)*(F5:F34&lt;=98))</f>
        <v>0</v>
      </c>
    </row>
    <row r="52">
      <c r="C52" s="17" t="s">
        <v>294</v>
      </c>
      <c r="D52" s="27">
        <f>SUMPRODUCT((F5:F34&gt;=99)*(F5:F34&lt;=116))</f>
        <v>0</v>
      </c>
    </row>
    <row r="53">
      <c r="C53" s="18" t="s">
        <v>295</v>
      </c>
      <c r="D53" s="28">
        <f>SUMPRODUCT((F5:F34&gt;=117)*(F5:F34&lt;=141))</f>
        <v>0</v>
      </c>
    </row>
    <row r="54">
      <c r="C54" s="19" t="s">
        <v>296</v>
      </c>
      <c r="D54" s="29">
        <f>COUNTIF(F5:F34,"&gt;141")</f>
        <v>0</v>
      </c>
    </row>
    <row r="55">
      <c r="C55" s="20" t="s">
        <v>67</v>
      </c>
      <c r="D55" s="21">
        <f>SUM(D50:D54)</f>
        <v>0</v>
      </c>
    </row>
    <row r="56">
      <c r="C56" s="22" t="s">
        <v>68</v>
      </c>
      <c r="D56" s="23">
        <f>COUNTIF(F5:F34,"Non évaluable")</f>
        <v>0</v>
      </c>
    </row>
    <row r="57">
      <c r="C57" s="24" t="s">
        <v>69</v>
      </c>
      <c r="D57" s="4">
        <f>COUNTIF(F5:F34,"Absent")</f>
        <v>0</v>
      </c>
    </row>
    <row r="58">
      <c r="C58" s="20" t="s">
        <v>70</v>
      </c>
      <c r="D58" s="21">
        <f>SUM(D55:D57)</f>
        <v>0</v>
      </c>
    </row>
    <row r="61" ht="42.75">
      <c r="C61" s="9" t="s">
        <v>72</v>
      </c>
      <c r="D61" s="9" t="s">
        <v>291</v>
      </c>
    </row>
    <row r="62">
      <c r="C62" s="15" t="s">
        <v>292</v>
      </c>
      <c r="D62" s="31">
        <f>COUNTIF(G5:G34,"&lt;72")</f>
        <v>0</v>
      </c>
    </row>
    <row r="63">
      <c r="C63" s="16" t="s">
        <v>293</v>
      </c>
      <c r="D63" s="26">
        <f>SUMPRODUCT((G5:G34&gt;=72)*(G5:G34&lt;=98))</f>
        <v>0</v>
      </c>
    </row>
    <row r="64">
      <c r="C64" s="17" t="s">
        <v>294</v>
      </c>
      <c r="D64" s="32">
        <f>SUMPRODUCT((G5:G34&gt;=99)*(G5:G34&lt;=116))</f>
        <v>0</v>
      </c>
    </row>
    <row r="65">
      <c r="C65" s="18" t="s">
        <v>295</v>
      </c>
      <c r="D65" s="28">
        <f>SUMPRODUCT((G5:G34&gt;=117)*(G5:G34&lt;=141))</f>
        <v>0</v>
      </c>
    </row>
    <row r="66">
      <c r="C66" s="19" t="s">
        <v>296</v>
      </c>
      <c r="D66" s="29">
        <f>COUNTIF(G5:G34,"&gt;141")</f>
        <v>0</v>
      </c>
    </row>
    <row r="67">
      <c r="C67" s="20" t="s">
        <v>67</v>
      </c>
      <c r="D67" s="21">
        <f>SUM(D62:D66)</f>
        <v>0</v>
      </c>
    </row>
    <row r="68">
      <c r="C68" s="22" t="s">
        <v>68</v>
      </c>
      <c r="D68" s="23">
        <f>COUNTIF(G5:G34,"Non évaluable")</f>
        <v>0</v>
      </c>
    </row>
    <row r="69">
      <c r="C69" s="24" t="s">
        <v>69</v>
      </c>
      <c r="D69" s="4">
        <f>COUNTIF(G5:G34,"Absent")</f>
        <v>0</v>
      </c>
    </row>
    <row r="70">
      <c r="C70" s="20" t="s">
        <v>70</v>
      </c>
      <c r="D70" s="21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6E0027-0034-4E0B-A0B4-00E6000D0055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1E00E0-0079-44E7-8C14-00CB00BA0002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1" operator="lessThan" id="{00C90003-00AB-4F23-B93F-005C00E700BC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E30004-004D-4A8E-B4FF-00CD00880044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2100D5-0089-441F-AA43-006200EB005B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D60049-001B-461A-ACD4-003B00A00043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9500EF-0042-4150-A67F-003F00A50003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65003C-007C-4B0A-963B-007800BC00CA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5" operator="greaterThan" id="{006B00A8-00A0-4528-BF65-00CB009E0067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020031-00DF-4DFF-809A-009600E30041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7C006A-0018-41B2-9B37-002800700084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C60043-0011-455E-9F80-00D500E200D4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F00043-00F4-41AF-8CE9-004C000F00AF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3C00D9-007D-47B8-9BBA-004B00D900D8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EE001C-007B-4F19-9FB0-0011000100ED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B20082-0010-4C02-A724-00CC00F1005D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9B00BF-00CC-49C3-BB0C-008900CE001F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75009A-004B-4687-BDC0-0072000A00A5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840054-0031-4F27-85B1-001500AB004C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4F00D7-00C2-4730-82F2-004000200023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D300EF-00DD-472D-9D46-001E00610091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F800E4-00CA-46AC-AE75-0030006100E7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4D0021-00B2-462A-9931-005E00F90076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ONLYOFFICE/5.5.3.39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Béatrice  JEAN-LOUIS </cp:lastModifiedBy>
  <cp:revision>5</cp:revision>
  <dcterms:created xsi:type="dcterms:W3CDTF">2016-11-08T19:20:00Z</dcterms:created>
  <dcterms:modified xsi:type="dcterms:W3CDTF">2020-11-11T00:14:12Z</dcterms:modified>
</cp:coreProperties>
</file>