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charts/chart36.xml" ContentType="application/vnd.openxmlformats-officedocument.drawingml.chart+xml"/>
  <Override PartName="/xl/charts/chart35.xml" ContentType="application/vnd.openxmlformats-officedocument.drawingml.chart+xml"/>
  <Override PartName="/xl/charts/chart33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worksheets/sheet7.xml" ContentType="application/vnd.openxmlformats-officedocument.spreadsheetml.worksheet+xml"/>
  <Override PartName="/xl/charts/chart32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worksheets/sheet12.xml" ContentType="application/vnd.openxmlformats-officedocument.spreadsheetml.worksheet+xml"/>
  <Override PartName="/xl/charts/chart34.xml" ContentType="application/vnd.openxmlformats-officedocument.drawingml.chart+xml"/>
  <Override PartName="/xl/charts/chart30.xml" ContentType="application/vnd.openxmlformats-officedocument.drawingml.chart+xml"/>
  <Override PartName="/xl/worksheets/sheet11.xml" ContentType="application/vnd.openxmlformats-officedocument.spreadsheetml.workshee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charts/chart31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13.xml" ContentType="application/vnd.openxmlformats-officedocument.drawingml.chart+xml"/>
  <Override PartName="/xl/charts/chart18.xml" ContentType="application/vnd.openxmlformats-officedocument.drawingml.chart+xml"/>
  <Override PartName="/xl/charts/chart12.xml" ContentType="application/vnd.openxmlformats-officedocument.drawingml.chart+xml"/>
  <Override PartName="/xl/drawings/drawing1.xml" ContentType="application/vnd.openxmlformats-officedocument.drawing+xml"/>
  <Override PartName="/xl/charts/chart25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charts/chart20.xml" ContentType="application/vnd.openxmlformats-officedocument.drawingml.chart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charts/chart24.xml" ContentType="application/vnd.openxmlformats-officedocument.drawingml.chart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9.xml" ContentType="application/vnd.openxmlformats-officedocument.drawingml.chart+xml"/>
  <Override PartName="/xl/charts/chart10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9"/>
  </bookViews>
  <sheets>
    <sheet name="fluence CE2 A" sheetId="1" state="visible" r:id="rId1"/>
    <sheet name="fluence CE2 B" sheetId="2" state="visible" r:id="rId2"/>
    <sheet name="fluence CE2 C" sheetId="3" state="visible" r:id="rId3"/>
    <sheet name="fluence CE2 D" sheetId="4" state="visible" r:id="rId4"/>
    <sheet name="fluence CM1 A" sheetId="5" state="visible" r:id="rId5"/>
    <sheet name="fluence CM1 B" sheetId="6" state="visible" r:id="rId6"/>
    <sheet name="fluence CM1 C" sheetId="7" state="visible" r:id="rId7"/>
    <sheet name="fluence CM1 D" sheetId="8" state="visible" r:id="rId8"/>
    <sheet name="fluence CM2 A " sheetId="9" state="visible" r:id="rId9"/>
    <sheet name="fluence CM2 B" sheetId="10" state="visible" r:id="rId10"/>
    <sheet name="fluence CM2 C" sheetId="11" state="visible" r:id="rId11"/>
    <sheet name="fluence CM2 D" sheetId="12" state="visible" r:id="rId12"/>
  </sheets>
  <calcPr/>
</workbook>
</file>

<file path=xl/sharedStrings.xml><?xml version="1.0" encoding="utf-8"?>
<sst xmlns="http://schemas.openxmlformats.org/spreadsheetml/2006/main" count="325" uniqueCount="325">
  <si>
    <t xml:space="preserve">Mme BOUQUILLON SABIN</t>
  </si>
  <si>
    <t>Classe</t>
  </si>
  <si>
    <t xml:space="preserve">CE1 E / CE2 A</t>
  </si>
  <si>
    <t xml:space="preserve">Nom </t>
  </si>
  <si>
    <t>Prénom</t>
  </si>
  <si>
    <t xml:space="preserve">MCLM octobre 2020</t>
  </si>
  <si>
    <t xml:space="preserve">MCLM janvier 2021</t>
  </si>
  <si>
    <t xml:space="preserve">MCLM mai 2021</t>
  </si>
  <si>
    <t>Observations</t>
  </si>
  <si>
    <t>BAPTISTE</t>
  </si>
  <si>
    <t>Malika</t>
  </si>
  <si>
    <t>BENTH</t>
  </si>
  <si>
    <t>Vincent</t>
  </si>
  <si>
    <t>Vinecia</t>
  </si>
  <si>
    <t>BICKRAM</t>
  </si>
  <si>
    <t>Alita</t>
  </si>
  <si>
    <t>BRUNO</t>
  </si>
  <si>
    <t>Wedley</t>
  </si>
  <si>
    <t>CHARLES</t>
  </si>
  <si>
    <t>Jovanny</t>
  </si>
  <si>
    <t xml:space="preserve">non evaluable</t>
  </si>
  <si>
    <t xml:space="preserve">NON EVALUABLE </t>
  </si>
  <si>
    <t xml:space="preserve">DA SILVA ALMEIDA</t>
  </si>
  <si>
    <t>Laura-Branca</t>
  </si>
  <si>
    <t>ABSTE</t>
  </si>
  <si>
    <t>DEY</t>
  </si>
  <si>
    <t>Delano</t>
  </si>
  <si>
    <t>DOSSOU</t>
  </si>
  <si>
    <t>Wencesclass</t>
  </si>
  <si>
    <t>ELIFORT</t>
  </si>
  <si>
    <t>Florian</t>
  </si>
  <si>
    <t>GEDDEMAN</t>
  </si>
  <si>
    <t>Delali</t>
  </si>
  <si>
    <t>JACQUES</t>
  </si>
  <si>
    <t>Djouvena</t>
  </si>
  <si>
    <t>JEAN</t>
  </si>
  <si>
    <t>Fabiensky</t>
  </si>
  <si>
    <t xml:space="preserve">lis les syllabes qu'il reconnait</t>
  </si>
  <si>
    <t>JOSEPH</t>
  </si>
  <si>
    <t>Hervé</t>
  </si>
  <si>
    <t xml:space="preserve">non évaluable</t>
  </si>
  <si>
    <t>ulis</t>
  </si>
  <si>
    <t>LAGUERRE</t>
  </si>
  <si>
    <t>Keyliah</t>
  </si>
  <si>
    <t>MADELEINE</t>
  </si>
  <si>
    <t>Karlynsse</t>
  </si>
  <si>
    <t xml:space="preserve">NON EVALUABLE</t>
  </si>
  <si>
    <t xml:space="preserve">épelle les mots</t>
  </si>
  <si>
    <t>METELLA</t>
  </si>
  <si>
    <t>Marley</t>
  </si>
  <si>
    <t>MILORD</t>
  </si>
  <si>
    <t>Kyliann</t>
  </si>
  <si>
    <t>radié</t>
  </si>
  <si>
    <t xml:space="preserve">OXYME AUGUSTIN</t>
  </si>
  <si>
    <t>Gustave</t>
  </si>
  <si>
    <t>ABST</t>
  </si>
  <si>
    <t>RIGUEUR</t>
  </si>
  <si>
    <t>Marvens</t>
  </si>
  <si>
    <t xml:space="preserve">Ecole                                                                                     Evaluation de fluence octobre 2020</t>
  </si>
  <si>
    <t>CE2</t>
  </si>
  <si>
    <t xml:space="preserve">MCLM &lt; 40</t>
  </si>
  <si>
    <t xml:space="preserve">40 ≤ MCLM ≤ 69</t>
  </si>
  <si>
    <t xml:space="preserve">70 ≤ MCLM ≤ 80</t>
  </si>
  <si>
    <t xml:space="preserve">81 ≤ MCLM ≤ 101</t>
  </si>
  <si>
    <t xml:space="preserve">MCLM &gt; 101</t>
  </si>
  <si>
    <t xml:space="preserve">TOTAL élèves évalués</t>
  </si>
  <si>
    <t xml:space="preserve">Non évaluables</t>
  </si>
  <si>
    <t>Absents</t>
  </si>
  <si>
    <t xml:space="preserve">TOTAL classe</t>
  </si>
  <si>
    <t xml:space="preserve">Ecole                                                                                     Evaluation de fluence janvier 2021</t>
  </si>
  <si>
    <t xml:space="preserve">Ecole                                                                                     Evaluation de fluence mai 2021</t>
  </si>
  <si>
    <t xml:space="preserve">Nom de l'enseignant-e</t>
  </si>
  <si>
    <t xml:space="preserve">GOUZE Cynthia</t>
  </si>
  <si>
    <t xml:space="preserve">CE2 B</t>
  </si>
  <si>
    <t>ACHILLE</t>
  </si>
  <si>
    <t>Morgane</t>
  </si>
  <si>
    <t>Thaïcya</t>
  </si>
  <si>
    <t xml:space="preserve">ADOLPHE </t>
  </si>
  <si>
    <t>Marouane</t>
  </si>
  <si>
    <t>AFONSOEWA</t>
  </si>
  <si>
    <t>Loline</t>
  </si>
  <si>
    <t>RADIEE</t>
  </si>
  <si>
    <t>ALTIDOR</t>
  </si>
  <si>
    <t>Enaldo</t>
  </si>
  <si>
    <t>PRIMO</t>
  </si>
  <si>
    <t>AZARD</t>
  </si>
  <si>
    <t>BARNA</t>
  </si>
  <si>
    <t>Carlos</t>
  </si>
  <si>
    <t xml:space="preserve">DORVAL </t>
  </si>
  <si>
    <t>Sally-Hann</t>
  </si>
  <si>
    <t>James</t>
  </si>
  <si>
    <t xml:space="preserve">INCLUSION ULIS</t>
  </si>
  <si>
    <t xml:space="preserve">LIMA SOARES </t>
  </si>
  <si>
    <t>Daniel</t>
  </si>
  <si>
    <t>MAHES</t>
  </si>
  <si>
    <t>Sayfried</t>
  </si>
  <si>
    <t>MINOT</t>
  </si>
  <si>
    <t>Derline</t>
  </si>
  <si>
    <t xml:space="preserve">MIRA MARTINS</t>
  </si>
  <si>
    <t>Yuri</t>
  </si>
  <si>
    <t>MOISE</t>
  </si>
  <si>
    <t>Ritchy</t>
  </si>
  <si>
    <t>ODNICE</t>
  </si>
  <si>
    <t>Wenchel</t>
  </si>
  <si>
    <t>PIDIE</t>
  </si>
  <si>
    <t>Marcellein</t>
  </si>
  <si>
    <t>PIEMOE</t>
  </si>
  <si>
    <t>Simi</t>
  </si>
  <si>
    <t xml:space="preserve">ABST </t>
  </si>
  <si>
    <t>PIERRE</t>
  </si>
  <si>
    <t>Céline</t>
  </si>
  <si>
    <t>ROMAIN</t>
  </si>
  <si>
    <t>Mytchaelle</t>
  </si>
  <si>
    <t>SEESANAI</t>
  </si>
  <si>
    <t>Shelina</t>
  </si>
  <si>
    <t>SIMPLICE</t>
  </si>
  <si>
    <t>Rose</t>
  </si>
  <si>
    <t>TOUSSAINT</t>
  </si>
  <si>
    <t>Lousaïna</t>
  </si>
  <si>
    <t>WENS</t>
  </si>
  <si>
    <t>Jayden</t>
  </si>
  <si>
    <t>AMECIA</t>
  </si>
  <si>
    <t>Widley</t>
  </si>
  <si>
    <t xml:space="preserve">Mme CHEREST</t>
  </si>
  <si>
    <t xml:space="preserve">CM1 A</t>
  </si>
  <si>
    <t xml:space="preserve">ALDUDE ESPINOZA</t>
  </si>
  <si>
    <t>Jeremy</t>
  </si>
  <si>
    <t>BEAUDOIN</t>
  </si>
  <si>
    <t>BOWERS-THORNIL</t>
  </si>
  <si>
    <t>Falone</t>
  </si>
  <si>
    <t>BRUNOT</t>
  </si>
  <si>
    <t>Wilzer</t>
  </si>
  <si>
    <t>NL</t>
  </si>
  <si>
    <t>CASTOR</t>
  </si>
  <si>
    <t>Fito</t>
  </si>
  <si>
    <t>Clivens</t>
  </si>
  <si>
    <t>DARIUS</t>
  </si>
  <si>
    <t>Nodens</t>
  </si>
  <si>
    <t>DAZULME</t>
  </si>
  <si>
    <t>Nerlande</t>
  </si>
  <si>
    <t>DESIR</t>
  </si>
  <si>
    <t>Jonathan</t>
  </si>
  <si>
    <t>DIEUDONNE</t>
  </si>
  <si>
    <t>Dernestley</t>
  </si>
  <si>
    <t>DOSSOUS</t>
  </si>
  <si>
    <t>John</t>
  </si>
  <si>
    <t>GOMES</t>
  </si>
  <si>
    <t>Lesly-Jennyfer</t>
  </si>
  <si>
    <t>LATCHMAN</t>
  </si>
  <si>
    <t>Rachana</t>
  </si>
  <si>
    <t>Ray</t>
  </si>
  <si>
    <t>LEACOCK</t>
  </si>
  <si>
    <t>Lasalle</t>
  </si>
  <si>
    <t>LEGER</t>
  </si>
  <si>
    <t>Witchcar</t>
  </si>
  <si>
    <t>MEBO</t>
  </si>
  <si>
    <t>Elizama</t>
  </si>
  <si>
    <t>MICHEL</t>
  </si>
  <si>
    <t>Evora</t>
  </si>
  <si>
    <t>PAUL</t>
  </si>
  <si>
    <t>Mélissa</t>
  </si>
  <si>
    <t>PERRESSONI</t>
  </si>
  <si>
    <t>Enzo</t>
  </si>
  <si>
    <t>Marcus</t>
  </si>
  <si>
    <t>SIMON</t>
  </si>
  <si>
    <t>Rychana</t>
  </si>
  <si>
    <t>Chivento</t>
  </si>
  <si>
    <t>YUSSUF</t>
  </si>
  <si>
    <t>Maria</t>
  </si>
  <si>
    <t>CM1</t>
  </si>
  <si>
    <t xml:space="preserve">Mme ROBLOT-COULANGES</t>
  </si>
  <si>
    <t xml:space="preserve">CM1 B</t>
  </si>
  <si>
    <t xml:space="preserve">AZEVEDO DOS ANJOS</t>
  </si>
  <si>
    <t>Alice</t>
  </si>
  <si>
    <t>BACHER</t>
  </si>
  <si>
    <t>Mathis</t>
  </si>
  <si>
    <t>abst</t>
  </si>
  <si>
    <t>BEGUIN</t>
  </si>
  <si>
    <t>Samira</t>
  </si>
  <si>
    <t>BELJOUR</t>
  </si>
  <si>
    <t>Leïndryck</t>
  </si>
  <si>
    <t>CASSAMAJOR</t>
  </si>
  <si>
    <t>Thayrick</t>
  </si>
  <si>
    <t>Daïna</t>
  </si>
  <si>
    <t xml:space="preserve">non evaluable </t>
  </si>
  <si>
    <t xml:space="preserve">n'est pas dans cette classe</t>
  </si>
  <si>
    <t xml:space="preserve">DE SOUZA PAULA</t>
  </si>
  <si>
    <t>Marie</t>
  </si>
  <si>
    <t>DEKA</t>
  </si>
  <si>
    <t>Mariana</t>
  </si>
  <si>
    <t>DORLUSCA</t>
  </si>
  <si>
    <t>Mara</t>
  </si>
  <si>
    <t>DREPAUL</t>
  </si>
  <si>
    <t>Nathan</t>
  </si>
  <si>
    <t>GRANT</t>
  </si>
  <si>
    <t>Kensly</t>
  </si>
  <si>
    <t>LABADY</t>
  </si>
  <si>
    <t>Eve</t>
  </si>
  <si>
    <t>Sawyann</t>
  </si>
  <si>
    <t>LATAGNE</t>
  </si>
  <si>
    <t>Loïc</t>
  </si>
  <si>
    <t>LORZEME</t>
  </si>
  <si>
    <t>Jennifer</t>
  </si>
  <si>
    <t>LOUISE</t>
  </si>
  <si>
    <t>Kérane</t>
  </si>
  <si>
    <t>MELESAN</t>
  </si>
  <si>
    <t>Lorane</t>
  </si>
  <si>
    <t>MENTOR</t>
  </si>
  <si>
    <t>Wood</t>
  </si>
  <si>
    <t>MERAT</t>
  </si>
  <si>
    <t>Dieuvica</t>
  </si>
  <si>
    <t>Dave</t>
  </si>
  <si>
    <t>OZIER</t>
  </si>
  <si>
    <t>Jennie</t>
  </si>
  <si>
    <t xml:space="preserve">SILVA DE SOUZA</t>
  </si>
  <si>
    <t>SOLOMON</t>
  </si>
  <si>
    <t>Kelly</t>
  </si>
  <si>
    <t>abste</t>
  </si>
  <si>
    <t>Joory</t>
  </si>
  <si>
    <t>RICHARD</t>
  </si>
  <si>
    <t>Roodbensa</t>
  </si>
  <si>
    <t xml:space="preserve">Mme PAUILLAC</t>
  </si>
  <si>
    <t xml:space="preserve">CM2 A</t>
  </si>
  <si>
    <t>ABAUNA</t>
  </si>
  <si>
    <t>Ernesto</t>
  </si>
  <si>
    <t>ATENI</t>
  </si>
  <si>
    <t>Shayless</t>
  </si>
  <si>
    <t>Saphira</t>
  </si>
  <si>
    <t>BETIAN</t>
  </si>
  <si>
    <t>Yannick</t>
  </si>
  <si>
    <t>ULIS</t>
  </si>
  <si>
    <t>BIMAI</t>
  </si>
  <si>
    <t>Shaylee</t>
  </si>
  <si>
    <t>BOSSE</t>
  </si>
  <si>
    <t>Jordana</t>
  </si>
  <si>
    <t>BUISSERETH</t>
  </si>
  <si>
    <t>Chenaha</t>
  </si>
  <si>
    <t xml:space="preserve">DA SILVA</t>
  </si>
  <si>
    <t>Isaac</t>
  </si>
  <si>
    <t xml:space="preserve">DA SILVA CAMPOS</t>
  </si>
  <si>
    <t>Ivanelson</t>
  </si>
  <si>
    <t>DESROCHE</t>
  </si>
  <si>
    <t>Sindie</t>
  </si>
  <si>
    <t>DOEKOE</t>
  </si>
  <si>
    <t>Bradley</t>
  </si>
  <si>
    <t>GUERRIER</t>
  </si>
  <si>
    <t>Wilenska</t>
  </si>
  <si>
    <t xml:space="preserve">HOLER BONDRI</t>
  </si>
  <si>
    <t>Marwan</t>
  </si>
  <si>
    <t>Néhémie</t>
  </si>
  <si>
    <t>LECOMPTE</t>
  </si>
  <si>
    <t>Loriane</t>
  </si>
  <si>
    <t xml:space="preserve">LIMA DE ARAUJO</t>
  </si>
  <si>
    <t>Claude</t>
  </si>
  <si>
    <t>MANUEL</t>
  </si>
  <si>
    <t>Johnnacio</t>
  </si>
  <si>
    <t>MARS</t>
  </si>
  <si>
    <t>Ronaldinio</t>
  </si>
  <si>
    <t>OVIL</t>
  </si>
  <si>
    <t>Bengee</t>
  </si>
  <si>
    <t>PINAS</t>
  </si>
  <si>
    <t>Giliano</t>
  </si>
  <si>
    <t>RADIE</t>
  </si>
  <si>
    <t xml:space="preserve">SILVA DA CONCEICAO</t>
  </si>
  <si>
    <t>Rebeca</t>
  </si>
  <si>
    <t>SUDRE</t>
  </si>
  <si>
    <t>Réfina</t>
  </si>
  <si>
    <t>RIVIERE</t>
  </si>
  <si>
    <t>Wesphaly</t>
  </si>
  <si>
    <t xml:space="preserve">JEAN BAPTISTE</t>
  </si>
  <si>
    <t xml:space="preserve">Luis Andres</t>
  </si>
  <si>
    <t>BODJIE</t>
  </si>
  <si>
    <t>SaïRA</t>
  </si>
  <si>
    <t>CM2</t>
  </si>
  <si>
    <t xml:space="preserve">MCLM &lt; 72</t>
  </si>
  <si>
    <t xml:space="preserve">72 ≤ MCLM ≤ 98</t>
  </si>
  <si>
    <t xml:space="preserve">99 ≤ MCLM ≤ 116</t>
  </si>
  <si>
    <t xml:space="preserve">117 ≤ MCLM ≤ 141</t>
  </si>
  <si>
    <t xml:space="preserve">MCLM &gt; 141</t>
  </si>
  <si>
    <t xml:space="preserve">Mr BRUNEL</t>
  </si>
  <si>
    <t xml:space="preserve">CM2 B</t>
  </si>
  <si>
    <t>AUGUSTIN</t>
  </si>
  <si>
    <t>Ralph</t>
  </si>
  <si>
    <t>BAKAMAN</t>
  </si>
  <si>
    <t>Marvin</t>
  </si>
  <si>
    <t>BERNARD</t>
  </si>
  <si>
    <t>Rybenson</t>
  </si>
  <si>
    <t>Brandon</t>
  </si>
  <si>
    <t>CADET</t>
  </si>
  <si>
    <t>Doulyndo</t>
  </si>
  <si>
    <t>CLEONORD</t>
  </si>
  <si>
    <t>Alah</t>
  </si>
  <si>
    <t>Emanuella</t>
  </si>
  <si>
    <t>EUGENE</t>
  </si>
  <si>
    <t>Mylove</t>
  </si>
  <si>
    <t>FLEURIME</t>
  </si>
  <si>
    <t xml:space="preserve">Ed Flaure</t>
  </si>
  <si>
    <t>IMPREVIL</t>
  </si>
  <si>
    <t>Steevens</t>
  </si>
  <si>
    <t>Woodmyson</t>
  </si>
  <si>
    <t>JEREMIE</t>
  </si>
  <si>
    <t>Christopher</t>
  </si>
  <si>
    <t>LAMONTAGNE</t>
  </si>
  <si>
    <t>Juvens</t>
  </si>
  <si>
    <t>Samuel</t>
  </si>
  <si>
    <t xml:space="preserve">UPE2A - descolarisé cycle2 </t>
  </si>
  <si>
    <t>LOUIS</t>
  </si>
  <si>
    <t>Hodelyne</t>
  </si>
  <si>
    <t>Siegdric</t>
  </si>
  <si>
    <t>MAIN</t>
  </si>
  <si>
    <t>Angel</t>
  </si>
  <si>
    <t>Sandrine</t>
  </si>
  <si>
    <t xml:space="preserve">MUSCADIN CELUSCA</t>
  </si>
  <si>
    <t>Asombrosa</t>
  </si>
  <si>
    <t>NOZA</t>
  </si>
  <si>
    <t>Quency</t>
  </si>
  <si>
    <t xml:space="preserve">SAINT SURIN</t>
  </si>
  <si>
    <t>Kesia</t>
  </si>
  <si>
    <t>SOEMABRADA</t>
  </si>
  <si>
    <t>Melgij</t>
  </si>
  <si>
    <t>VIBERT</t>
  </si>
  <si>
    <t>Maralensey</t>
  </si>
  <si>
    <t>WONG</t>
  </si>
  <si>
    <t>Naïsha</t>
  </si>
  <si>
    <t>RIleY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</si>
</sst>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name val="Calibri"/>
      <color theme="1"/>
      <sz val="11"/>
      <scheme val="minor"/>
    </font>
    <font>
      <name val="Calibri"/>
      <color rgb="FF9C0006"/>
      <sz val="11"/>
      <scheme val="minor"/>
    </font>
    <font>
      <name val="Calibri"/>
      <color indexed="64"/>
      <sz val="11"/>
      <scheme val="minor"/>
    </font>
    <font>
      <name val="Calibri"/>
      <color theme="1"/>
      <sz val="11"/>
    </font>
    <font>
      <name val="Calibri"/>
      <color theme="1"/>
      <sz val="10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indexed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fontId="0" fillId="0" borderId="0" numFmtId="0" applyNumberFormat="1" applyFont="1" applyFill="1" applyBorder="1"/>
    <xf fontId="1" fillId="2" borderId="0" numFmtId="0" applyNumberFormat="0" applyFont="1" applyFill="1" applyBorder="0"/>
  </cellStyleXfs>
  <cellXfs count="34">
    <xf fontId="0" fillId="0" borderId="0" numFmtId="0" xfId="0"/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0" fillId="0" borderId="1" numFmtId="0" xfId="0" applyBorder="1" applyAlignment="1">
      <alignment vertical="center"/>
    </xf>
    <xf fontId="0" fillId="0" borderId="1" numFmtId="0" xfId="0" applyBorder="1" applyAlignment="1">
      <alignment horizontal="center" vertical="center"/>
    </xf>
    <xf fontId="0" fillId="0" borderId="1" numFmtId="0" xfId="0" applyBorder="1" applyAlignment="1">
      <alignment vertical="center"/>
    </xf>
    <xf fontId="0" fillId="3" borderId="1" numFmtId="0" xfId="0" applyFill="1" applyBorder="1" applyAlignment="1">
      <alignment horizontal="center" vertical="center"/>
    </xf>
    <xf fontId="0" fillId="3" borderId="1" numFmtId="0" xfId="0" applyFill="1" applyBorder="1" applyAlignment="1">
      <alignment horizontal="center" vertical="center" wrapText="1"/>
    </xf>
    <xf fontId="2" fillId="0" borderId="1" numFmtId="0" xfId="0" applyFont="1" applyBorder="1" applyAlignment="1">
      <alignment vertical="center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0" borderId="1" numFmtId="0" xfId="0" applyBorder="1" applyAlignment="1">
      <alignment vertical="center" wrapText="1"/>
    </xf>
    <xf fontId="3" fillId="0" borderId="0" numFmtId="0" xfId="0" applyFont="1" applyAlignment="1">
      <alignment vertical="center"/>
    </xf>
    <xf fontId="4" fillId="0" borderId="0" numFmtId="0" xfId="0" applyFont="1" applyAlignment="1">
      <alignment horizontal="center" vertical="center" wrapText="1"/>
    </xf>
    <xf fontId="0" fillId="4" borderId="1" numFmtId="0" xfId="0" applyFill="1" applyBorder="1" applyAlignment="1">
      <alignment vertical="center"/>
    </xf>
    <xf fontId="0" fillId="5" borderId="1" numFmtId="0" xfId="0" applyFill="1" applyBorder="1" applyAlignment="1">
      <alignment vertical="center"/>
    </xf>
    <xf fontId="0" fillId="6" borderId="1" numFmtId="0" xfId="0" applyFill="1" applyBorder="1" applyAlignment="1">
      <alignment vertical="center"/>
    </xf>
    <xf fontId="0" fillId="7" borderId="1" numFmtId="0" xfId="0" applyFill="1" applyBorder="1" applyAlignment="1">
      <alignment vertical="center"/>
    </xf>
    <xf fontId="3" fillId="8" borderId="1" numFmtId="0" xfId="0" applyFont="1" applyFill="1" applyBorder="1" applyAlignment="1">
      <alignment vertical="center"/>
    </xf>
    <xf fontId="0" fillId="9" borderId="1" numFmtId="0" xfId="0" applyFill="1" applyBorder="1" applyAlignment="1">
      <alignment vertical="center"/>
    </xf>
    <xf fontId="0" fillId="9" borderId="1" numFmtId="0" xfId="0" applyFill="1" applyBorder="1" applyAlignment="1">
      <alignment horizontal="center" vertical="center"/>
    </xf>
    <xf fontId="3" fillId="10" borderId="1" numFmtId="0" xfId="0" applyFont="1" applyFill="1" applyBorder="1" applyAlignment="1">
      <alignment vertical="center"/>
    </xf>
    <xf fontId="0" fillId="10" borderId="1" numFmtId="0" xfId="0" applyFill="1" applyBorder="1" applyAlignment="1">
      <alignment horizontal="center" vertical="center"/>
    </xf>
    <xf fontId="3" fillId="0" borderId="1" numFmtId="0" xfId="0" applyFont="1" applyBorder="1" applyAlignment="1">
      <alignment vertical="center"/>
    </xf>
    <xf fontId="0" fillId="0" borderId="1" numFmtId="0" xfId="0" applyBorder="1" applyAlignment="1">
      <alignment vertical="center" wrapText="1"/>
    </xf>
    <xf fontId="1" fillId="2" borderId="1" numFmtId="0" xfId="1" applyFont="1" applyFill="1" applyBorder="1" applyAlignment="1">
      <alignment vertical="center"/>
    </xf>
    <xf fontId="0" fillId="5" borderId="1" numFmtId="0" xfId="0" applyFill="1" applyBorder="1" applyAlignment="1">
      <alignment horizontal="center" vertical="center"/>
    </xf>
    <xf fontId="0" fillId="11" borderId="1" numFmtId="0" xfId="0" applyFill="1" applyBorder="1" applyAlignment="1">
      <alignment horizontal="center" vertical="center"/>
    </xf>
    <xf fontId="0" fillId="7" borderId="1" numFmtId="0" xfId="0" applyFill="1" applyBorder="1" applyAlignment="1">
      <alignment horizontal="center" vertical="center"/>
    </xf>
    <xf fontId="0" fillId="8" borderId="1" numFmtId="0" xfId="0" applyFill="1" applyBorder="1" applyAlignment="1">
      <alignment horizontal="center" vertical="center"/>
    </xf>
    <xf fontId="0" fillId="12" borderId="1" numFmtId="0" xfId="0" applyFill="1" applyBorder="1" applyAlignment="1">
      <alignment horizontal="center" vertical="center"/>
    </xf>
    <xf fontId="0" fillId="13" borderId="1" numFmtId="0" xfId="0" applyFill="1" applyBorder="1" applyAlignment="1">
      <alignment horizontal="center" vertical="center"/>
    </xf>
    <xf fontId="0" fillId="6" borderId="1" numFmtId="0" xfId="0" applyFill="1" applyBorder="1" applyAlignment="1">
      <alignment horizontal="center" vertical="center"/>
    </xf>
  </cellXfs>
  <cellStyles count="2">
    <cellStyle name="Normal" xfId="0" builtinId="0"/>
    <cellStyle name="Bad" xfId="1" builtinId="27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5" Type="http://schemas.openxmlformats.org/officeDocument/2006/relationships/styles" Target="style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14" Type="http://schemas.openxmlformats.org/officeDocument/2006/relationships/sharedStrings" Target="sharedStrings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13" Type="http://schemas.openxmlformats.org/officeDocument/2006/relationships/theme" Target="theme/theme1.xml"/><Relationship  Id="rId9" Type="http://schemas.openxmlformats.org/officeDocument/2006/relationships/worksheet" Target="worksheets/sheet9.xml"/><Relationship  Id="rId5" Type="http://schemas.openxmlformats.org/officeDocument/2006/relationships/worksheet" Target="worksheets/sheet5.xml"/><Relationship  Id="rId8" Type="http://schemas.openxmlformats.org/officeDocument/2006/relationships/worksheet" Target="worksheets/sheet8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10.xml.rels><?xml version="1.0" encoding="UTF-8" standalone="yes"?><Relationships xmlns="http://schemas.openxmlformats.org/package/2006/relationships"></Relationships>
</file>

<file path=xl/charts/_rels/chart11.xml.rels><?xml version="1.0" encoding="UTF-8" standalone="yes"?><Relationships xmlns="http://schemas.openxmlformats.org/package/2006/relationships"></Relationships>
</file>

<file path=xl/charts/_rels/chart12.xml.rels><?xml version="1.0" encoding="UTF-8" standalone="yes"?><Relationships xmlns="http://schemas.openxmlformats.org/package/2006/relationships"></Relationships>
</file>

<file path=xl/charts/_rels/chart13.xml.rels><?xml version="1.0" encoding="UTF-8" standalone="yes"?><Relationships xmlns="http://schemas.openxmlformats.org/package/2006/relationships"></Relationships>
</file>

<file path=xl/charts/_rels/chart14.xml.rels><?xml version="1.0" encoding="UTF-8" standalone="yes"?><Relationships xmlns="http://schemas.openxmlformats.org/package/2006/relationships"></Relationships>
</file>

<file path=xl/charts/_rels/chart15.xml.rels><?xml version="1.0" encoding="UTF-8" standalone="yes"?><Relationships xmlns="http://schemas.openxmlformats.org/package/2006/relationships"></Relationships>
</file>

<file path=xl/charts/_rels/chart16.xml.rels><?xml version="1.0" encoding="UTF-8" standalone="yes"?><Relationships xmlns="http://schemas.openxmlformats.org/package/2006/relationships"></Relationships>
</file>

<file path=xl/charts/_rels/chart17.xml.rels><?xml version="1.0" encoding="UTF-8" standalone="yes"?><Relationships xmlns="http://schemas.openxmlformats.org/package/2006/relationships"></Relationships>
</file>

<file path=xl/charts/_rels/chart18.xml.rels><?xml version="1.0" encoding="UTF-8" standalone="yes"?><Relationships xmlns="http://schemas.openxmlformats.org/package/2006/relationships"></Relationships>
</file>

<file path=xl/charts/_rels/chart19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20.xml.rels><?xml version="1.0" encoding="UTF-8" standalone="yes"?><Relationships xmlns="http://schemas.openxmlformats.org/package/2006/relationships"></Relationships>
</file>

<file path=xl/charts/_rels/chart21.xml.rels><?xml version="1.0" encoding="UTF-8" standalone="yes"?><Relationships xmlns="http://schemas.openxmlformats.org/package/2006/relationships"></Relationships>
</file>

<file path=xl/charts/_rels/chart22.xml.rels><?xml version="1.0" encoding="UTF-8" standalone="yes"?><Relationships xmlns="http://schemas.openxmlformats.org/package/2006/relationships"></Relationships>
</file>

<file path=xl/charts/_rels/chart23.xml.rels><?xml version="1.0" encoding="UTF-8" standalone="yes"?><Relationships xmlns="http://schemas.openxmlformats.org/package/2006/relationships"></Relationships>
</file>

<file path=xl/charts/_rels/chart24.xml.rels><?xml version="1.0" encoding="UTF-8" standalone="yes"?><Relationships xmlns="http://schemas.openxmlformats.org/package/2006/relationships"></Relationships>
</file>

<file path=xl/charts/_rels/chart25.xml.rels><?xml version="1.0" encoding="UTF-8" standalone="yes"?><Relationships xmlns="http://schemas.openxmlformats.org/package/2006/relationships"></Relationships>
</file>

<file path=xl/charts/_rels/chart26.xml.rels><?xml version="1.0" encoding="UTF-8" standalone="yes"?><Relationships xmlns="http://schemas.openxmlformats.org/package/2006/relationships"></Relationships>
</file>

<file path=xl/charts/_rels/chart27.xml.rels><?xml version="1.0" encoding="UTF-8" standalone="yes"?><Relationships xmlns="http://schemas.openxmlformats.org/package/2006/relationships"></Relationships>
</file>

<file path=xl/charts/_rels/chart28.xml.rels><?xml version="1.0" encoding="UTF-8" standalone="yes"?><Relationships xmlns="http://schemas.openxmlformats.org/package/2006/relationships"></Relationships>
</file>

<file path=xl/charts/_rels/chart29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30.xml.rels><?xml version="1.0" encoding="UTF-8" standalone="yes"?><Relationships xmlns="http://schemas.openxmlformats.org/package/2006/relationships"></Relationships>
</file>

<file path=xl/charts/_rels/chart31.xml.rels><?xml version="1.0" encoding="UTF-8" standalone="yes"?><Relationships xmlns="http://schemas.openxmlformats.org/package/2006/relationships"></Relationships>
</file>

<file path=xl/charts/_rels/chart32.xml.rels><?xml version="1.0" encoding="UTF-8" standalone="yes"?><Relationships xmlns="http://schemas.openxmlformats.org/package/2006/relationships"></Relationships>
</file>

<file path=xl/charts/_rels/chart33.xml.rels><?xml version="1.0" encoding="UTF-8" standalone="yes"?><Relationships xmlns="http://schemas.openxmlformats.org/package/2006/relationships"></Relationships>
</file>

<file path=xl/charts/_rels/chart34.xml.rels><?xml version="1.0" encoding="UTF-8" standalone="yes"?><Relationships xmlns="http://schemas.openxmlformats.org/package/2006/relationships"></Relationships>
</file>

<file path=xl/charts/_rels/chart35.xml.rels><?xml version="1.0" encoding="UTF-8" standalone="yes"?><Relationships xmlns="http://schemas.openxmlformats.org/package/2006/relationships"></Relationships>
</file>

<file path=xl/charts/_rels/chart36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_rels/chart7.xml.rels><?xml version="1.0" encoding="UTF-8" standalone="yes"?><Relationships xmlns="http://schemas.openxmlformats.org/package/2006/relationships"></Relationships>
</file>

<file path=xl/charts/_rels/chart8.xml.rels><?xml version="1.0" encoding="UTF-8" standalone="yes"?><Relationships xmlns="http://schemas.openxmlformats.org/package/2006/relationships"></Relationships>
</file>

<file path=xl/charts/_rels/chart9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Relationship Id="rId3" Type="http://schemas.openxmlformats.org/officeDocument/2006/relationships/chart" Target="../charts/chart3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Relationship Id="rId3" Type="http://schemas.openxmlformats.org/officeDocument/2006/relationships/chart" Target="../charts/chart36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Relationship Id="rId3" Type="http://schemas.openxmlformats.org/officeDocument/2006/relationships/chart" Target="../charts/chart18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Relationship Id="rId3" Type="http://schemas.openxmlformats.org/officeDocument/2006/relationships/chart" Target="../charts/chart24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252129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65" activeCellId="0" sqref="J65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/>
      <c r="F2" s="5" t="s">
        <v>1</v>
      </c>
      <c r="G2" s="5" t="s">
        <v>2</v>
      </c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 t="s">
        <v>9</v>
      </c>
      <c r="D5" s="8" t="s">
        <v>10</v>
      </c>
      <c r="E5" s="9">
        <v>36</v>
      </c>
      <c r="F5" s="9">
        <v>54</v>
      </c>
      <c r="G5" s="9"/>
      <c r="H5" s="9"/>
    </row>
    <row r="6">
      <c r="B6" s="4">
        <v>2</v>
      </c>
      <c r="C6" s="8" t="s">
        <v>11</v>
      </c>
      <c r="D6" s="8" t="s">
        <v>12</v>
      </c>
      <c r="E6" s="9">
        <v>76</v>
      </c>
      <c r="F6" s="9">
        <v>76</v>
      </c>
      <c r="G6" s="9"/>
      <c r="H6" s="9"/>
    </row>
    <row r="7">
      <c r="B7" s="4">
        <v>3</v>
      </c>
      <c r="C7" s="8" t="s">
        <v>11</v>
      </c>
      <c r="D7" s="8" t="s">
        <v>13</v>
      </c>
      <c r="E7" s="9">
        <v>101</v>
      </c>
      <c r="F7" s="9">
        <v>105</v>
      </c>
      <c r="G7" s="9"/>
      <c r="H7" s="9"/>
    </row>
    <row r="8">
      <c r="B8" s="4">
        <v>4</v>
      </c>
      <c r="C8" s="8" t="s">
        <v>14</v>
      </c>
      <c r="D8" s="8" t="s">
        <v>15</v>
      </c>
      <c r="E8" s="9">
        <v>41</v>
      </c>
      <c r="F8" s="9">
        <v>68</v>
      </c>
      <c r="G8" s="9"/>
      <c r="H8" s="9"/>
    </row>
    <row r="9" ht="15" customHeight="1">
      <c r="B9" s="4">
        <v>5</v>
      </c>
      <c r="C9" s="8" t="s">
        <v>16</v>
      </c>
      <c r="D9" s="8" t="s">
        <v>17</v>
      </c>
      <c r="E9" s="9">
        <v>52</v>
      </c>
      <c r="F9" s="9">
        <v>53</v>
      </c>
      <c r="G9" s="9"/>
      <c r="H9" s="9"/>
    </row>
    <row r="10">
      <c r="B10" s="4">
        <v>6</v>
      </c>
      <c r="C10" s="8" t="s">
        <v>18</v>
      </c>
      <c r="D10" s="8" t="s">
        <v>19</v>
      </c>
      <c r="E10" s="10" t="s">
        <v>20</v>
      </c>
      <c r="F10" s="10" t="s">
        <v>21</v>
      </c>
      <c r="G10" s="9"/>
      <c r="H10" s="9"/>
    </row>
    <row r="11">
      <c r="B11" s="4">
        <v>7</v>
      </c>
      <c r="C11" s="8" t="s">
        <v>22</v>
      </c>
      <c r="D11" s="8" t="s">
        <v>23</v>
      </c>
      <c r="E11" s="9">
        <v>42</v>
      </c>
      <c r="F11" s="10" t="s">
        <v>24</v>
      </c>
      <c r="G11" s="9"/>
      <c r="H11" s="9"/>
    </row>
    <row r="12">
      <c r="B12" s="4">
        <v>8</v>
      </c>
      <c r="C12" s="8" t="s">
        <v>25</v>
      </c>
      <c r="D12" s="8" t="s">
        <v>26</v>
      </c>
      <c r="E12" s="9">
        <v>32</v>
      </c>
      <c r="F12" s="9">
        <v>37</v>
      </c>
      <c r="G12" s="9"/>
      <c r="H12" s="9"/>
    </row>
    <row r="13">
      <c r="B13" s="4">
        <v>9</v>
      </c>
      <c r="C13" s="8" t="s">
        <v>27</v>
      </c>
      <c r="D13" s="8" t="s">
        <v>28</v>
      </c>
      <c r="E13" s="9">
        <v>15</v>
      </c>
      <c r="F13" s="9">
        <v>42</v>
      </c>
      <c r="G13" s="9"/>
      <c r="H13" s="9"/>
    </row>
    <row r="14">
      <c r="B14" s="4">
        <v>10</v>
      </c>
      <c r="C14" s="8" t="s">
        <v>29</v>
      </c>
      <c r="D14" s="8" t="s">
        <v>30</v>
      </c>
      <c r="E14" s="9">
        <v>12</v>
      </c>
      <c r="F14" s="9">
        <v>29</v>
      </c>
      <c r="G14" s="9"/>
      <c r="H14" s="9"/>
    </row>
    <row r="15">
      <c r="B15" s="4">
        <v>11</v>
      </c>
      <c r="C15" s="8" t="s">
        <v>31</v>
      </c>
      <c r="D15" s="8" t="s">
        <v>32</v>
      </c>
      <c r="E15" s="9">
        <v>48</v>
      </c>
      <c r="F15" s="9">
        <v>58</v>
      </c>
      <c r="G15" s="9"/>
      <c r="H15" s="9"/>
    </row>
    <row r="16" ht="15" customHeight="1">
      <c r="B16" s="4">
        <v>12</v>
      </c>
      <c r="C16" s="8" t="s">
        <v>33</v>
      </c>
      <c r="D16" s="8" t="s">
        <v>34</v>
      </c>
      <c r="E16" s="9">
        <v>18</v>
      </c>
      <c r="F16" s="9">
        <v>44</v>
      </c>
      <c r="G16" s="9"/>
      <c r="H16" s="9"/>
    </row>
    <row r="17">
      <c r="B17" s="4">
        <v>13</v>
      </c>
      <c r="C17" s="8" t="s">
        <v>35</v>
      </c>
      <c r="D17" s="8" t="s">
        <v>36</v>
      </c>
      <c r="E17" s="9">
        <v>0</v>
      </c>
      <c r="F17" s="9">
        <v>28</v>
      </c>
      <c r="G17" s="9"/>
      <c r="H17" s="9" t="s">
        <v>37</v>
      </c>
    </row>
    <row r="18">
      <c r="B18" s="4">
        <v>14</v>
      </c>
      <c r="C18" s="8" t="s">
        <v>38</v>
      </c>
      <c r="D18" s="8" t="s">
        <v>39</v>
      </c>
      <c r="E18" s="9" t="s">
        <v>20</v>
      </c>
      <c r="F18" s="10" t="s">
        <v>40</v>
      </c>
      <c r="G18" s="9"/>
      <c r="H18" s="10" t="s">
        <v>41</v>
      </c>
    </row>
    <row r="19">
      <c r="B19" s="4">
        <v>15</v>
      </c>
      <c r="C19" s="8" t="s">
        <v>42</v>
      </c>
      <c r="D19" s="8" t="s">
        <v>43</v>
      </c>
      <c r="E19" s="9">
        <v>43</v>
      </c>
      <c r="F19" s="9">
        <v>41</v>
      </c>
      <c r="G19" s="9"/>
      <c r="H19" s="9"/>
    </row>
    <row r="20">
      <c r="B20" s="4">
        <v>16</v>
      </c>
      <c r="C20" s="8" t="s">
        <v>44</v>
      </c>
      <c r="D20" s="8" t="s">
        <v>45</v>
      </c>
      <c r="E20" s="10" t="s">
        <v>46</v>
      </c>
      <c r="F20" s="10" t="s">
        <v>21</v>
      </c>
      <c r="G20" s="9"/>
      <c r="H20" s="9" t="s">
        <v>47</v>
      </c>
    </row>
    <row r="21">
      <c r="B21" s="4">
        <v>17</v>
      </c>
      <c r="C21" s="8" t="s">
        <v>48</v>
      </c>
      <c r="D21" s="8" t="s">
        <v>49</v>
      </c>
      <c r="E21" s="9">
        <v>99</v>
      </c>
      <c r="F21" s="9">
        <v>105</v>
      </c>
      <c r="G21" s="9"/>
      <c r="H21" s="4"/>
    </row>
    <row r="22">
      <c r="B22" s="4">
        <v>18</v>
      </c>
      <c r="C22" s="8" t="s">
        <v>50</v>
      </c>
      <c r="D22" s="8" t="s">
        <v>51</v>
      </c>
      <c r="E22" s="9">
        <v>30</v>
      </c>
      <c r="F22" s="9"/>
      <c r="G22" s="9"/>
      <c r="H22" s="11" t="s">
        <v>52</v>
      </c>
    </row>
    <row r="23">
      <c r="B23" s="4">
        <v>19</v>
      </c>
      <c r="C23" s="5" t="s">
        <v>53</v>
      </c>
      <c r="D23" s="5" t="s">
        <v>54</v>
      </c>
      <c r="E23" s="9">
        <v>32</v>
      </c>
      <c r="F23" s="10" t="s">
        <v>55</v>
      </c>
      <c r="G23" s="9"/>
      <c r="H23" s="4"/>
    </row>
    <row r="24">
      <c r="B24" s="4">
        <v>20</v>
      </c>
      <c r="C24" s="12" t="s">
        <v>56</v>
      </c>
      <c r="D24" s="12" t="s">
        <v>57</v>
      </c>
      <c r="E24" s="9">
        <v>65</v>
      </c>
      <c r="F24" s="9">
        <v>104</v>
      </c>
      <c r="G24" s="9"/>
      <c r="H24" s="4"/>
    </row>
    <row r="25">
      <c r="B25" s="4">
        <v>21</v>
      </c>
      <c r="C25" s="12"/>
      <c r="D25" s="12"/>
      <c r="E25" s="4"/>
      <c r="F25" s="4"/>
      <c r="G25" s="4"/>
      <c r="H25" s="4"/>
    </row>
    <row r="26">
      <c r="B26" s="4">
        <v>22</v>
      </c>
      <c r="C26" s="12"/>
      <c r="D26" s="12"/>
      <c r="E26" s="4"/>
      <c r="F26" s="4"/>
      <c r="G26" s="4"/>
      <c r="H26" s="4"/>
    </row>
    <row r="27">
      <c r="B27" s="4">
        <v>23</v>
      </c>
      <c r="C27" s="12"/>
      <c r="D27" s="12"/>
      <c r="E27" s="4"/>
      <c r="F27" s="4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59</v>
      </c>
      <c r="E37" s="14"/>
    </row>
    <row r="38">
      <c r="C38" s="15" t="s">
        <v>60</v>
      </c>
      <c r="D38" s="4">
        <f>COUNTIF(E5:E34,"&lt;40")</f>
        <v>8</v>
      </c>
      <c r="E38" s="2"/>
    </row>
    <row r="39">
      <c r="C39" s="16" t="s">
        <v>61</v>
      </c>
      <c r="D39" s="4">
        <f>SUMPRODUCT((E5:E34&gt;=40)*(E5:E34&lt;=69))</f>
        <v>6</v>
      </c>
      <c r="E39" s="2"/>
    </row>
    <row r="40">
      <c r="C40" s="17" t="s">
        <v>62</v>
      </c>
      <c r="D40" s="4">
        <f>SUMPRODUCT((E5:E34&gt;=70)*(E5:E34&lt;=80))</f>
        <v>1</v>
      </c>
      <c r="E40" s="2"/>
    </row>
    <row r="41">
      <c r="C41" s="18" t="s">
        <v>63</v>
      </c>
      <c r="D41" s="4">
        <f>SUMPRODUCT((E5:E34&gt;=81)*(E5:E34&lt;=101))</f>
        <v>2</v>
      </c>
      <c r="E41" s="2"/>
    </row>
    <row r="42">
      <c r="C42" s="19" t="s">
        <v>64</v>
      </c>
      <c r="D42" s="4">
        <f>COUNTIF(E5:E34,"&gt;101")</f>
        <v>0</v>
      </c>
      <c r="E42" s="2"/>
    </row>
    <row r="43">
      <c r="C43" s="20" t="s">
        <v>65</v>
      </c>
      <c r="D43" s="21">
        <f>SUM(D38:D42)</f>
        <v>17</v>
      </c>
      <c r="E43" s="2"/>
    </row>
    <row r="44">
      <c r="C44" s="22" t="s">
        <v>66</v>
      </c>
      <c r="D44" s="23">
        <v>3</v>
      </c>
      <c r="E44" s="2"/>
    </row>
    <row r="45">
      <c r="C45" s="24" t="s">
        <v>67</v>
      </c>
      <c r="D45" s="4">
        <f>COUNTIF(E5:E34,"Absent")</f>
        <v>0</v>
      </c>
      <c r="E45" s="2"/>
    </row>
    <row r="46">
      <c r="C46" s="20" t="s">
        <v>68</v>
      </c>
      <c r="D46" s="21">
        <f>SUM(D43:D45)</f>
        <v>20</v>
      </c>
      <c r="E46" s="2"/>
    </row>
    <row r="49" ht="45">
      <c r="C49" s="9" t="s">
        <v>69</v>
      </c>
      <c r="D49" s="9" t="s">
        <v>59</v>
      </c>
    </row>
    <row r="50">
      <c r="C50" s="15" t="s">
        <v>60</v>
      </c>
      <c r="D50" s="4">
        <f>COUNTIF(F5:F34,"&lt;40")</f>
        <v>3</v>
      </c>
    </row>
    <row r="51">
      <c r="C51" s="16" t="s">
        <v>61</v>
      </c>
      <c r="D51" s="4">
        <f>SUMPRODUCT((F5:F34&gt;=40)*(F5:F34&lt;=69))</f>
        <v>7</v>
      </c>
    </row>
    <row r="52">
      <c r="C52" s="17" t="s">
        <v>62</v>
      </c>
      <c r="D52" s="4">
        <f>SUMPRODUCT((F5:F34&gt;=70)*(F5:F34&lt;=80))</f>
        <v>1</v>
      </c>
    </row>
    <row r="53">
      <c r="C53" s="18" t="s">
        <v>63</v>
      </c>
      <c r="D53" s="4">
        <f>SUMPRODUCT((F5:F34&gt;=81)*(F5:F34&lt;=101))</f>
        <v>0</v>
      </c>
    </row>
    <row r="54">
      <c r="C54" s="19" t="s">
        <v>64</v>
      </c>
      <c r="D54" s="4">
        <f>COUNTIF(F5:F34,"&gt;101")</f>
        <v>3</v>
      </c>
    </row>
    <row r="55">
      <c r="C55" s="20" t="s">
        <v>65</v>
      </c>
      <c r="D55" s="21">
        <f>SUM(D50:D54)</f>
        <v>14</v>
      </c>
    </row>
    <row r="56">
      <c r="C56" s="22" t="s">
        <v>66</v>
      </c>
      <c r="D56" s="23">
        <v>3</v>
      </c>
    </row>
    <row r="57">
      <c r="C57" s="24" t="s">
        <v>67</v>
      </c>
      <c r="D57" s="4">
        <v>3</v>
      </c>
    </row>
    <row r="58">
      <c r="C58" s="20" t="s">
        <v>68</v>
      </c>
      <c r="D58" s="21">
        <f>SUM(D55:D57)</f>
        <v>20</v>
      </c>
    </row>
    <row r="61" ht="45">
      <c r="C61" s="9" t="s">
        <v>70</v>
      </c>
      <c r="D61" s="9" t="s">
        <v>59</v>
      </c>
    </row>
    <row r="62">
      <c r="C62" s="15" t="s">
        <v>60</v>
      </c>
      <c r="D62" s="4">
        <f>COUNTIF(G5:G34,"&lt;40")</f>
        <v>0</v>
      </c>
    </row>
    <row r="63">
      <c r="C63" s="16" t="s">
        <v>61</v>
      </c>
      <c r="D63" s="4">
        <f>SUMPRODUCT((G5:G34&gt;=40)*(G5:G34&lt;=69))</f>
        <v>0</v>
      </c>
    </row>
    <row r="64">
      <c r="C64" s="17" t="s">
        <v>62</v>
      </c>
      <c r="D64" s="4">
        <f>SUMPRODUCT((G5:G34&gt;=70)*(G5:G34&lt;=80))</f>
        <v>0</v>
      </c>
    </row>
    <row r="65">
      <c r="C65" s="18" t="s">
        <v>63</v>
      </c>
      <c r="D65" s="4">
        <f>SUMPRODUCT((G5:G34&gt;=81)*(G5:G34&lt;=101))</f>
        <v>0</v>
      </c>
    </row>
    <row r="66">
      <c r="C66" s="19" t="s">
        <v>64</v>
      </c>
      <c r="D66" s="4">
        <f>COUNTIF(G5:G34,"&gt;101")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58007C-004F-43D5-956F-007300B800C5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D10048-001D-4D53-B814-0029009600AE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830018-008D-40DF-ACC2-00D400FF0041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480054-0091-4F82-A2A8-00AE00D20074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C50077-00FD-4916-9BC8-008100C70049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FF00B9-00EC-44BD-ACDC-00A400A00094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8E004E-007C-411A-97A2-0063008D00EB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D70018-003D-478D-AFFA-00E900FC004E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2B00E0-006C-4E97-B241-00F500990004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5B00C9-00CB-4570-ABAC-00120084000C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F60001-0074-42A8-B455-0026002C005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2C00D5-00DF-4828-BA37-00C700EA007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43003B-0027-4D37-A7A3-004700CA0079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710077-00D6-4C19-B108-000D004D00AB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23" activeCellId="0" sqref="J23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279</v>
      </c>
      <c r="D2" s="4"/>
      <c r="F2" s="5" t="s">
        <v>1</v>
      </c>
      <c r="G2" s="5" t="s">
        <v>280</v>
      </c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 t="s">
        <v>281</v>
      </c>
      <c r="D5" s="8" t="s">
        <v>282</v>
      </c>
      <c r="E5" s="9">
        <v>59</v>
      </c>
      <c r="F5" s="9">
        <v>93</v>
      </c>
      <c r="G5" s="9"/>
      <c r="H5" s="9"/>
    </row>
    <row r="6">
      <c r="B6" s="4">
        <v>2</v>
      </c>
      <c r="C6" s="8" t="s">
        <v>283</v>
      </c>
      <c r="D6" s="8" t="s">
        <v>284</v>
      </c>
      <c r="E6" s="9" t="s">
        <v>46</v>
      </c>
      <c r="F6" s="10" t="s">
        <v>46</v>
      </c>
      <c r="G6" s="9"/>
      <c r="H6" s="9" t="s">
        <v>230</v>
      </c>
    </row>
    <row r="7">
      <c r="B7" s="4">
        <v>3</v>
      </c>
      <c r="C7" s="8" t="s">
        <v>285</v>
      </c>
      <c r="D7" s="8" t="s">
        <v>286</v>
      </c>
      <c r="E7" s="9">
        <v>62</v>
      </c>
      <c r="F7" s="9">
        <v>82</v>
      </c>
      <c r="G7" s="9"/>
      <c r="H7" s="9"/>
    </row>
    <row r="8">
      <c r="B8" s="4">
        <v>4</v>
      </c>
      <c r="C8" s="8" t="s">
        <v>128</v>
      </c>
      <c r="D8" s="8" t="s">
        <v>287</v>
      </c>
      <c r="E8" s="9">
        <v>107</v>
      </c>
      <c r="F8" s="9">
        <v>127</v>
      </c>
      <c r="G8" s="9"/>
      <c r="H8" s="9"/>
    </row>
    <row r="9" ht="15" customHeight="1">
      <c r="B9" s="4">
        <v>5</v>
      </c>
      <c r="C9" s="8" t="s">
        <v>288</v>
      </c>
      <c r="D9" s="8" t="s">
        <v>289</v>
      </c>
      <c r="E9" s="9" t="s">
        <v>55</v>
      </c>
      <c r="F9" s="9">
        <v>89</v>
      </c>
      <c r="G9" s="9"/>
      <c r="H9" s="9"/>
    </row>
    <row r="10">
      <c r="B10" s="4">
        <v>6</v>
      </c>
      <c r="C10" s="8" t="s">
        <v>290</v>
      </c>
      <c r="D10" s="8" t="s">
        <v>291</v>
      </c>
      <c r="E10" s="9">
        <v>89</v>
      </c>
      <c r="F10" s="9">
        <v>107</v>
      </c>
      <c r="G10" s="9"/>
      <c r="H10" s="9"/>
    </row>
    <row r="11">
      <c r="B11" s="4">
        <v>7</v>
      </c>
      <c r="C11" s="8" t="s">
        <v>140</v>
      </c>
      <c r="D11" s="8" t="s">
        <v>292</v>
      </c>
      <c r="E11" s="9">
        <v>120</v>
      </c>
      <c r="F11" s="9">
        <v>126</v>
      </c>
      <c r="G11" s="9"/>
      <c r="H11" s="9"/>
    </row>
    <row r="12">
      <c r="B12" s="4">
        <v>8</v>
      </c>
      <c r="C12" s="8" t="s">
        <v>293</v>
      </c>
      <c r="D12" s="8" t="s">
        <v>294</v>
      </c>
      <c r="E12" s="9">
        <v>130</v>
      </c>
      <c r="F12" s="9">
        <v>163</v>
      </c>
      <c r="G12" s="9"/>
      <c r="H12" s="9"/>
    </row>
    <row r="13">
      <c r="B13" s="4">
        <v>9</v>
      </c>
      <c r="C13" s="8" t="s">
        <v>295</v>
      </c>
      <c r="D13" s="8" t="s">
        <v>296</v>
      </c>
      <c r="E13" s="9">
        <v>32</v>
      </c>
      <c r="F13" s="9">
        <v>47</v>
      </c>
      <c r="G13" s="9"/>
      <c r="H13" s="9"/>
    </row>
    <row r="14">
      <c r="B14" s="4">
        <v>10</v>
      </c>
      <c r="C14" s="8" t="s">
        <v>297</v>
      </c>
      <c r="D14" s="8" t="s">
        <v>298</v>
      </c>
      <c r="E14" s="9">
        <v>59</v>
      </c>
      <c r="F14" s="10" t="s">
        <v>55</v>
      </c>
      <c r="G14" s="9"/>
      <c r="H14" s="9"/>
    </row>
    <row r="15">
      <c r="B15" s="4">
        <v>11</v>
      </c>
      <c r="C15" s="8" t="s">
        <v>35</v>
      </c>
      <c r="D15" s="8" t="s">
        <v>299</v>
      </c>
      <c r="E15" s="9">
        <v>102</v>
      </c>
      <c r="F15" s="9">
        <v>120</v>
      </c>
      <c r="G15" s="9"/>
      <c r="H15" s="9"/>
    </row>
    <row r="16" ht="15" customHeight="1">
      <c r="B16" s="4">
        <v>12</v>
      </c>
      <c r="C16" s="8" t="s">
        <v>300</v>
      </c>
      <c r="D16" s="8" t="s">
        <v>301</v>
      </c>
      <c r="E16" s="9" t="s">
        <v>46</v>
      </c>
      <c r="F16" s="10" t="s">
        <v>46</v>
      </c>
      <c r="G16" s="9"/>
      <c r="H16" s="9" t="s">
        <v>230</v>
      </c>
    </row>
    <row r="17">
      <c r="B17" s="4">
        <v>13</v>
      </c>
      <c r="C17" s="8" t="s">
        <v>302</v>
      </c>
      <c r="D17" s="8" t="s">
        <v>303</v>
      </c>
      <c r="E17" s="9">
        <v>61</v>
      </c>
      <c r="F17" s="9">
        <v>68</v>
      </c>
      <c r="G17" s="9"/>
      <c r="H17" s="9"/>
    </row>
    <row r="18">
      <c r="B18" s="4">
        <v>14</v>
      </c>
      <c r="C18" s="8" t="s">
        <v>148</v>
      </c>
      <c r="D18" s="8" t="s">
        <v>304</v>
      </c>
      <c r="E18" s="9" t="s">
        <v>46</v>
      </c>
      <c r="F18" s="10" t="s">
        <v>46</v>
      </c>
      <c r="G18" s="9"/>
      <c r="H18" s="10" t="s">
        <v>305</v>
      </c>
    </row>
    <row r="19">
      <c r="B19" s="4">
        <v>15</v>
      </c>
      <c r="C19" s="8" t="s">
        <v>306</v>
      </c>
      <c r="D19" s="8" t="s">
        <v>307</v>
      </c>
      <c r="E19" s="9">
        <v>63</v>
      </c>
      <c r="F19" s="9">
        <v>73</v>
      </c>
      <c r="G19" s="9"/>
      <c r="H19" s="9"/>
    </row>
    <row r="20">
      <c r="B20" s="4">
        <v>16</v>
      </c>
      <c r="C20" s="8" t="s">
        <v>94</v>
      </c>
      <c r="D20" s="8" t="s">
        <v>308</v>
      </c>
      <c r="E20" s="9">
        <v>51</v>
      </c>
      <c r="F20" s="9">
        <v>47</v>
      </c>
      <c r="G20" s="9"/>
      <c r="H20" s="9"/>
    </row>
    <row r="21">
      <c r="B21" s="4">
        <v>17</v>
      </c>
      <c r="C21" s="8" t="s">
        <v>309</v>
      </c>
      <c r="D21" s="8" t="s">
        <v>310</v>
      </c>
      <c r="E21" s="9">
        <v>68</v>
      </c>
      <c r="F21" s="9">
        <v>84</v>
      </c>
      <c r="G21" s="9"/>
      <c r="H21" s="4"/>
    </row>
    <row r="22">
      <c r="B22" s="4">
        <v>18</v>
      </c>
      <c r="C22" s="8" t="s">
        <v>256</v>
      </c>
      <c r="D22" s="8" t="s">
        <v>311</v>
      </c>
      <c r="E22" s="10" t="s">
        <v>20</v>
      </c>
      <c r="F22" s="10" t="s">
        <v>20</v>
      </c>
      <c r="G22" s="9"/>
      <c r="H22" s="11" t="s">
        <v>41</v>
      </c>
    </row>
    <row r="23">
      <c r="B23" s="4">
        <v>19</v>
      </c>
      <c r="C23" s="5" t="s">
        <v>312</v>
      </c>
      <c r="D23" s="5" t="s">
        <v>313</v>
      </c>
      <c r="E23" s="9">
        <v>33</v>
      </c>
      <c r="F23" s="9">
        <v>40</v>
      </c>
      <c r="G23" s="9"/>
      <c r="H23" s="4"/>
    </row>
    <row r="24">
      <c r="B24" s="4">
        <v>20</v>
      </c>
      <c r="C24" s="12" t="s">
        <v>314</v>
      </c>
      <c r="D24" s="12" t="s">
        <v>315</v>
      </c>
      <c r="E24" s="9">
        <v>55</v>
      </c>
      <c r="F24" s="9">
        <v>83</v>
      </c>
      <c r="G24" s="9"/>
      <c r="H24" s="4"/>
    </row>
    <row r="25">
      <c r="B25" s="4">
        <v>21</v>
      </c>
      <c r="C25" s="12" t="s">
        <v>316</v>
      </c>
      <c r="D25" s="12" t="s">
        <v>317</v>
      </c>
      <c r="E25" s="9">
        <v>59</v>
      </c>
      <c r="F25" s="9">
        <v>67</v>
      </c>
      <c r="G25" s="4"/>
      <c r="H25" s="4"/>
    </row>
    <row r="26">
      <c r="B26" s="4">
        <v>22</v>
      </c>
      <c r="C26" s="12" t="s">
        <v>318</v>
      </c>
      <c r="D26" s="12" t="s">
        <v>319</v>
      </c>
      <c r="E26" s="9">
        <v>0</v>
      </c>
      <c r="F26" s="9">
        <v>31</v>
      </c>
      <c r="G26" s="4"/>
      <c r="H26" s="4" t="s">
        <v>37</v>
      </c>
    </row>
    <row r="27">
      <c r="B27" s="4">
        <v>23</v>
      </c>
      <c r="C27" s="12" t="s">
        <v>320</v>
      </c>
      <c r="D27" s="12" t="s">
        <v>321</v>
      </c>
      <c r="E27" s="9">
        <v>29</v>
      </c>
      <c r="F27" s="9">
        <v>45</v>
      </c>
      <c r="G27" s="4"/>
      <c r="H27" s="4"/>
    </row>
    <row r="28">
      <c r="B28" s="4">
        <v>24</v>
      </c>
      <c r="C28" s="12" t="s">
        <v>322</v>
      </c>
      <c r="D28" s="12" t="s">
        <v>323</v>
      </c>
      <c r="E28" s="9">
        <v>60</v>
      </c>
      <c r="F28" s="9">
        <v>87</v>
      </c>
      <c r="G28" s="9"/>
      <c r="H28" s="4"/>
    </row>
    <row r="29">
      <c r="B29" s="4">
        <v>25</v>
      </c>
      <c r="C29" s="12"/>
      <c r="D29" s="25" t="s">
        <v>324</v>
      </c>
      <c r="E29" s="9"/>
      <c r="F29" s="9">
        <v>140</v>
      </c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273</v>
      </c>
      <c r="E37" s="14"/>
    </row>
    <row r="38">
      <c r="C38" s="15" t="s">
        <v>274</v>
      </c>
      <c r="D38" s="4">
        <f>COUNTIF(E5:E34,"&lt;72")</f>
        <v>14</v>
      </c>
      <c r="E38" s="2"/>
    </row>
    <row r="39">
      <c r="C39" s="16" t="s">
        <v>275</v>
      </c>
      <c r="D39" s="27">
        <f>SUMPRODUCT((E5:E34&gt;=72)*(E5:E34&lt;=98))</f>
        <v>1</v>
      </c>
      <c r="E39" s="2"/>
    </row>
    <row r="40">
      <c r="C40" s="17" t="s">
        <v>276</v>
      </c>
      <c r="D40" s="28">
        <f>SUMPRODUCT((E5:E34&gt;=99)*(E5:E34&lt;=116))</f>
        <v>2</v>
      </c>
      <c r="E40" s="2"/>
    </row>
    <row r="41">
      <c r="C41" s="18" t="s">
        <v>277</v>
      </c>
      <c r="D41" s="29">
        <f>SUMPRODUCT((E5:E34&gt;=117)*(E5:E34&lt;=141))</f>
        <v>2</v>
      </c>
      <c r="E41" s="2"/>
    </row>
    <row r="42">
      <c r="C42" s="19" t="s">
        <v>278</v>
      </c>
      <c r="D42" s="30">
        <f>COUNTIF(E5:E34,"&gt;141")</f>
        <v>0</v>
      </c>
      <c r="E42" s="2"/>
    </row>
    <row r="43">
      <c r="C43" s="20" t="s">
        <v>65</v>
      </c>
      <c r="D43" s="21">
        <f>SUM(D38:D42)</f>
        <v>19</v>
      </c>
      <c r="E43" s="2"/>
    </row>
    <row r="44">
      <c r="C44" s="22" t="s">
        <v>66</v>
      </c>
      <c r="D44" s="23">
        <v>3</v>
      </c>
      <c r="E44" s="2"/>
    </row>
    <row r="45">
      <c r="C45" s="24" t="s">
        <v>67</v>
      </c>
      <c r="D45" s="4">
        <v>1</v>
      </c>
      <c r="E45" s="2"/>
    </row>
    <row r="46">
      <c r="C46" s="20" t="s">
        <v>68</v>
      </c>
      <c r="D46" s="21">
        <f>SUM(D43:D45)</f>
        <v>23</v>
      </c>
      <c r="E46" s="2"/>
    </row>
    <row r="49" ht="45">
      <c r="C49" s="9" t="s">
        <v>69</v>
      </c>
      <c r="D49" s="9" t="s">
        <v>273</v>
      </c>
    </row>
    <row r="50">
      <c r="C50" s="15" t="s">
        <v>274</v>
      </c>
      <c r="D50" s="31">
        <f>COUNTIF(F5:F34,"&lt;72")</f>
        <v>7</v>
      </c>
    </row>
    <row r="51">
      <c r="C51" s="16" t="s">
        <v>275</v>
      </c>
      <c r="D51" s="27">
        <f>SUMPRODUCT((F5:F34&gt;=72)*(F5:F34&lt;=98))</f>
        <v>7</v>
      </c>
    </row>
    <row r="52">
      <c r="C52" s="17" t="s">
        <v>276</v>
      </c>
      <c r="D52" s="28">
        <f>SUMPRODUCT((F5:F34&gt;=99)*(F5:F34&lt;=116))</f>
        <v>1</v>
      </c>
    </row>
    <row r="53">
      <c r="C53" s="18" t="s">
        <v>277</v>
      </c>
      <c r="D53" s="29">
        <f>SUMPRODUCT((F5:F34&gt;=117)*(F5:F34&lt;=141))</f>
        <v>4</v>
      </c>
    </row>
    <row r="54">
      <c r="C54" s="19" t="s">
        <v>278</v>
      </c>
      <c r="D54" s="30">
        <f>COUNTIF(F5:F34,"&gt;141")</f>
        <v>1</v>
      </c>
    </row>
    <row r="55">
      <c r="C55" s="20" t="s">
        <v>65</v>
      </c>
      <c r="D55" s="21">
        <f>SUM(D50:D54)</f>
        <v>20</v>
      </c>
    </row>
    <row r="56">
      <c r="C56" s="22" t="s">
        <v>66</v>
      </c>
      <c r="D56" s="23">
        <v>4</v>
      </c>
    </row>
    <row r="57">
      <c r="C57" s="24" t="s">
        <v>67</v>
      </c>
      <c r="D57" s="4">
        <v>1</v>
      </c>
    </row>
    <row r="58">
      <c r="C58" s="20" t="s">
        <v>68</v>
      </c>
      <c r="D58" s="21">
        <f>SUM(D55:D57)</f>
        <v>25</v>
      </c>
    </row>
    <row r="61" ht="45">
      <c r="C61" s="9" t="s">
        <v>70</v>
      </c>
      <c r="D61" s="9" t="s">
        <v>273</v>
      </c>
    </row>
    <row r="62">
      <c r="C62" s="15" t="s">
        <v>274</v>
      </c>
      <c r="D62" s="32">
        <f>COUNTIF(G5:G34,"&lt;72")</f>
        <v>0</v>
      </c>
    </row>
    <row r="63">
      <c r="C63" s="16" t="s">
        <v>275</v>
      </c>
      <c r="D63" s="27">
        <f>SUMPRODUCT((G5:G34&gt;=72)*(G5:G34&lt;=98))</f>
        <v>0</v>
      </c>
    </row>
    <row r="64">
      <c r="C64" s="17" t="s">
        <v>276</v>
      </c>
      <c r="D64" s="33">
        <f>SUMPRODUCT((G5:G34&gt;=99)*(G5:G34&lt;=116))</f>
        <v>0</v>
      </c>
    </row>
    <row r="65">
      <c r="C65" s="18" t="s">
        <v>277</v>
      </c>
      <c r="D65" s="29">
        <f>SUMPRODUCT((G5:G34&gt;=117)*(G5:G34&lt;=141))</f>
        <v>0</v>
      </c>
    </row>
    <row r="66">
      <c r="C66" s="19" t="s">
        <v>278</v>
      </c>
      <c r="D66" s="30">
        <f>COUNTIF(G5:G34,"&gt;141")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B600C8-00EF-46B7-9B09-007400C700DF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71004C-0000-4F60-9065-00E70044005D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15" operator="greaterThan" id="{00F9006A-0034-4A9D-B3A8-007700BF0018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1B009E-0026-413C-80A7-004100A200AA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5F005A-007A-4902-BE32-00B2001200E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590090-00F5-4A41-A738-00A9004100BF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E6004B-007D-403C-95F7-0012000700B5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9F0077-0073-48B2-A9A8-00D4008C001F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1" operator="lessThan" id="{006200E6-009D-43A3-A614-004300290085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7" operator="greaterThan" id="{003A007A-0011-4085-8FFC-0081009000DF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29003B-00D8-4409-9404-008C008C0019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0800B6-00FB-4382-BBAB-0084000F0064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76002A-0076-4C97-B792-008F00FA0024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D600C6-0011-43BD-86BF-009700AC000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8F00D0-0066-412A-8EF4-002B0052009D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740000-005C-4950-89F9-00A600540076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4" operator="lessThan" id="{000C0064-0067-4206-9E97-003C00900056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" operator="greaterThan" id="{00AA00A7-005D-4A0C-BDC3-009700FB0013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AF0069-0021-4139-BFDA-005100D200B0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C2003A-00A8-4F6C-9A2B-00A7000F0075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F0004A-0015-45DD-9C8B-00B000760038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EF00C7-0068-433F-9DAF-00C100E10010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6" operator="lessThan" id="{00AE0022-0033-4939-A5E1-00C90018003A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21" activeCellId="0" sqref="L21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5" t="s">
        <v>71</v>
      </c>
      <c r="D2" s="4"/>
      <c r="F2" s="5" t="s">
        <v>1</v>
      </c>
      <c r="G2" s="5"/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/>
      <c r="D5" s="8"/>
      <c r="E5" s="9"/>
      <c r="F5" s="9"/>
      <c r="G5" s="9"/>
      <c r="H5" s="9"/>
    </row>
    <row r="6">
      <c r="B6" s="4">
        <v>2</v>
      </c>
      <c r="C6" s="8"/>
      <c r="D6" s="8"/>
      <c r="E6" s="9"/>
      <c r="F6" s="9"/>
      <c r="G6" s="9"/>
      <c r="H6" s="9"/>
    </row>
    <row r="7">
      <c r="B7" s="4">
        <v>3</v>
      </c>
      <c r="C7" s="8"/>
      <c r="D7" s="8"/>
      <c r="E7" s="9"/>
      <c r="F7" s="9"/>
      <c r="G7" s="9"/>
      <c r="H7" s="9"/>
    </row>
    <row r="8">
      <c r="B8" s="4">
        <v>4</v>
      </c>
      <c r="C8" s="8"/>
      <c r="D8" s="8"/>
      <c r="E8" s="9"/>
      <c r="F8" s="9"/>
      <c r="G8" s="9"/>
      <c r="H8" s="9"/>
    </row>
    <row r="9" ht="15" customHeight="1">
      <c r="B9" s="4">
        <v>5</v>
      </c>
      <c r="C9" s="8"/>
      <c r="D9" s="8"/>
      <c r="E9" s="9"/>
      <c r="F9" s="9"/>
      <c r="G9" s="9"/>
      <c r="H9" s="9"/>
    </row>
    <row r="10">
      <c r="B10" s="4">
        <v>6</v>
      </c>
      <c r="C10" s="8"/>
      <c r="D10" s="8"/>
      <c r="E10" s="9"/>
      <c r="F10" s="9"/>
      <c r="G10" s="9"/>
      <c r="H10" s="9"/>
    </row>
    <row r="11">
      <c r="B11" s="4">
        <v>7</v>
      </c>
      <c r="C11" s="8"/>
      <c r="D11" s="8"/>
      <c r="E11" s="9"/>
      <c r="F11" s="9"/>
      <c r="G11" s="9"/>
      <c r="H11" s="9"/>
    </row>
    <row r="12">
      <c r="B12" s="4">
        <v>8</v>
      </c>
      <c r="C12" s="8"/>
      <c r="D12" s="8"/>
      <c r="E12" s="9"/>
      <c r="F12" s="9"/>
      <c r="G12" s="9"/>
      <c r="H12" s="9"/>
    </row>
    <row r="13">
      <c r="B13" s="4">
        <v>9</v>
      </c>
      <c r="C13" s="8"/>
      <c r="D13" s="8"/>
      <c r="E13" s="9"/>
      <c r="F13" s="9"/>
      <c r="G13" s="9"/>
      <c r="H13" s="9"/>
    </row>
    <row r="14">
      <c r="B14" s="4">
        <v>10</v>
      </c>
      <c r="C14" s="8"/>
      <c r="D14" s="8"/>
      <c r="E14" s="9"/>
      <c r="F14" s="9"/>
      <c r="G14" s="9"/>
      <c r="H14" s="9"/>
    </row>
    <row r="15">
      <c r="B15" s="4">
        <v>11</v>
      </c>
      <c r="C15" s="8"/>
      <c r="D15" s="8"/>
      <c r="E15" s="9"/>
      <c r="F15" s="9"/>
      <c r="G15" s="9"/>
      <c r="H15" s="9"/>
    </row>
    <row r="16" ht="15" customHeight="1">
      <c r="B16" s="4">
        <v>12</v>
      </c>
      <c r="C16" s="8"/>
      <c r="D16" s="8"/>
      <c r="E16" s="9"/>
      <c r="F16" s="9"/>
      <c r="G16" s="9"/>
      <c r="H16" s="9"/>
    </row>
    <row r="17">
      <c r="B17" s="4">
        <v>13</v>
      </c>
      <c r="C17" s="8"/>
      <c r="D17" s="8"/>
      <c r="E17" s="9"/>
      <c r="F17" s="9"/>
      <c r="G17" s="9"/>
      <c r="H17" s="9"/>
    </row>
    <row r="18">
      <c r="B18" s="4">
        <v>14</v>
      </c>
      <c r="C18" s="8"/>
      <c r="D18" s="8"/>
      <c r="E18" s="9"/>
      <c r="F18" s="9"/>
      <c r="G18" s="9"/>
      <c r="H18" s="9"/>
    </row>
    <row r="19">
      <c r="B19" s="4">
        <v>15</v>
      </c>
      <c r="C19" s="8"/>
      <c r="D19" s="8"/>
      <c r="E19" s="9"/>
      <c r="F19" s="9"/>
      <c r="G19" s="9"/>
      <c r="H19" s="9"/>
    </row>
    <row r="20">
      <c r="B20" s="4">
        <v>16</v>
      </c>
      <c r="C20" s="8"/>
      <c r="D20" s="8"/>
      <c r="E20" s="9"/>
      <c r="F20" s="9"/>
      <c r="G20" s="9"/>
      <c r="H20" s="9"/>
    </row>
    <row r="21">
      <c r="B21" s="4">
        <v>17</v>
      </c>
      <c r="C21" s="8"/>
      <c r="D21" s="8"/>
      <c r="E21" s="9"/>
      <c r="F21" s="9"/>
      <c r="G21" s="9"/>
      <c r="H21" s="4"/>
    </row>
    <row r="22">
      <c r="B22" s="4">
        <v>18</v>
      </c>
      <c r="C22" s="8"/>
      <c r="D22" s="8"/>
      <c r="E22" s="9"/>
      <c r="F22" s="9"/>
      <c r="G22" s="9"/>
      <c r="H22" s="4"/>
    </row>
    <row r="23">
      <c r="B23" s="4">
        <v>19</v>
      </c>
      <c r="C23" s="5"/>
      <c r="D23" s="5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9"/>
      <c r="F25" s="9"/>
      <c r="G25" s="4"/>
      <c r="H25" s="4"/>
    </row>
    <row r="26">
      <c r="B26" s="4">
        <v>22</v>
      </c>
      <c r="C26" s="12"/>
      <c r="D26" s="12"/>
      <c r="E26" s="9"/>
      <c r="F26" s="9"/>
      <c r="G26" s="4"/>
      <c r="H26" s="4"/>
    </row>
    <row r="27">
      <c r="B27" s="4">
        <v>23</v>
      </c>
      <c r="C27" s="12"/>
      <c r="D27" s="12"/>
      <c r="E27" s="9"/>
      <c r="F27" s="9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9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273</v>
      </c>
      <c r="E37" s="14"/>
    </row>
    <row r="38">
      <c r="C38" s="15" t="s">
        <v>274</v>
      </c>
      <c r="D38" s="4">
        <f>COUNTIF(E5:E34,"&lt;72")</f>
        <v>0</v>
      </c>
      <c r="E38" s="2"/>
    </row>
    <row r="39">
      <c r="C39" s="16" t="s">
        <v>275</v>
      </c>
      <c r="D39" s="27">
        <f>SUMPRODUCT((E5:E34&gt;=72)*(E5:E34&lt;=98))</f>
        <v>0</v>
      </c>
      <c r="E39" s="2"/>
    </row>
    <row r="40">
      <c r="C40" s="17" t="s">
        <v>276</v>
      </c>
      <c r="D40" s="28">
        <f>SUMPRODUCT((E5:E34&gt;=99)*(E5:E34&lt;=116))</f>
        <v>0</v>
      </c>
      <c r="E40" s="2"/>
    </row>
    <row r="41">
      <c r="C41" s="18" t="s">
        <v>277</v>
      </c>
      <c r="D41" s="29">
        <f>SUMPRODUCT((E5:E34&gt;=117)*(E5:E34&lt;=141))</f>
        <v>0</v>
      </c>
      <c r="E41" s="2"/>
    </row>
    <row r="42">
      <c r="C42" s="19" t="s">
        <v>278</v>
      </c>
      <c r="D42" s="30">
        <f>COUNTIF(E5:E34,"&gt;141")</f>
        <v>0</v>
      </c>
      <c r="E42" s="2"/>
    </row>
    <row r="43">
      <c r="C43" s="20" t="s">
        <v>65</v>
      </c>
      <c r="D43" s="21">
        <f>SUM(D38:D42)</f>
        <v>0</v>
      </c>
      <c r="E43" s="2"/>
    </row>
    <row r="44">
      <c r="C44" s="22" t="s">
        <v>66</v>
      </c>
      <c r="D44" s="23">
        <f>COUNTIF(E5:E34,"Non évaluable")</f>
        <v>0</v>
      </c>
      <c r="E44" s="2"/>
    </row>
    <row r="45">
      <c r="C45" s="24" t="s">
        <v>67</v>
      </c>
      <c r="D45" s="4">
        <f>COUNTIF(E5:E34,"Absent")</f>
        <v>0</v>
      </c>
      <c r="E45" s="2"/>
    </row>
    <row r="46">
      <c r="C46" s="20" t="s">
        <v>68</v>
      </c>
      <c r="D46" s="21">
        <f>SUM(D43:D45)</f>
        <v>0</v>
      </c>
      <c r="E46" s="2"/>
    </row>
    <row r="49" ht="45">
      <c r="C49" s="9" t="s">
        <v>69</v>
      </c>
      <c r="D49" s="9" t="s">
        <v>273</v>
      </c>
    </row>
    <row r="50">
      <c r="C50" s="15" t="s">
        <v>274</v>
      </c>
      <c r="D50" s="31">
        <f>COUNTIF(F5:F34,"&lt;72")</f>
        <v>0</v>
      </c>
    </row>
    <row r="51">
      <c r="C51" s="16" t="s">
        <v>275</v>
      </c>
      <c r="D51" s="27">
        <f>SUMPRODUCT((F5:F34&gt;=72)*(F5:F34&lt;=98))</f>
        <v>0</v>
      </c>
    </row>
    <row r="52">
      <c r="C52" s="17" t="s">
        <v>276</v>
      </c>
      <c r="D52" s="28">
        <f>SUMPRODUCT((F5:F34&gt;=99)*(F5:F34&lt;=116))</f>
        <v>0</v>
      </c>
    </row>
    <row r="53">
      <c r="C53" s="18" t="s">
        <v>277</v>
      </c>
      <c r="D53" s="29">
        <f>SUMPRODUCT((F5:F34&gt;=117)*(F5:F34&lt;=141))</f>
        <v>0</v>
      </c>
    </row>
    <row r="54">
      <c r="C54" s="19" t="s">
        <v>278</v>
      </c>
      <c r="D54" s="30">
        <f>COUNTIF(F5:F34,"&gt;141")</f>
        <v>0</v>
      </c>
    </row>
    <row r="55">
      <c r="C55" s="20" t="s">
        <v>65</v>
      </c>
      <c r="D55" s="21">
        <f>SUM(D50:D54)</f>
        <v>0</v>
      </c>
    </row>
    <row r="56">
      <c r="C56" s="22" t="s">
        <v>66</v>
      </c>
      <c r="D56" s="23">
        <f>COUNTIF(F5:F34,"Non évaluable")</f>
        <v>0</v>
      </c>
    </row>
    <row r="57">
      <c r="C57" s="24" t="s">
        <v>67</v>
      </c>
      <c r="D57" s="4">
        <f>COUNTIF(F5:F34,"Absent")</f>
        <v>0</v>
      </c>
    </row>
    <row r="58">
      <c r="C58" s="20" t="s">
        <v>68</v>
      </c>
      <c r="D58" s="21">
        <f>SUM(D55:D57)</f>
        <v>0</v>
      </c>
    </row>
    <row r="61" ht="45">
      <c r="C61" s="9" t="s">
        <v>70</v>
      </c>
      <c r="D61" s="9" t="s">
        <v>273</v>
      </c>
    </row>
    <row r="62">
      <c r="C62" s="15" t="s">
        <v>274</v>
      </c>
      <c r="D62" s="32">
        <f>COUNTIF(G5:G34,"&lt;72")</f>
        <v>0</v>
      </c>
    </row>
    <row r="63">
      <c r="C63" s="16" t="s">
        <v>275</v>
      </c>
      <c r="D63" s="27">
        <f>SUMPRODUCT((G5:G34&gt;=72)*(G5:G34&lt;=98))</f>
        <v>0</v>
      </c>
    </row>
    <row r="64">
      <c r="C64" s="17" t="s">
        <v>276</v>
      </c>
      <c r="D64" s="33">
        <f>SUMPRODUCT((G5:G34&gt;=99)*(G5:G34&lt;=116))</f>
        <v>0</v>
      </c>
    </row>
    <row r="65">
      <c r="C65" s="18" t="s">
        <v>277</v>
      </c>
      <c r="D65" s="29">
        <f>SUMPRODUCT((G5:G34&gt;=117)*(G5:G34&lt;=141))</f>
        <v>0</v>
      </c>
    </row>
    <row r="66">
      <c r="C66" s="19" t="s">
        <v>278</v>
      </c>
      <c r="D66" s="30">
        <f>COUNTIF(G5:G34,"&gt;141")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AA0071-00AE-4772-A6F3-007400CA0042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4700F2-0032-4E36-BF3F-00E800210024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15" operator="greaterThan" id="{00560041-002B-4B1B-9817-006400B30013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80002A-00EC-4F3E-A734-00C9000B0043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7100D2-00A0-454C-AC31-002F009E00B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FF003F-0065-4FEC-A868-007300BA00C1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11008A-0093-4ACE-B27F-005200A30019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F6005D-00B7-4540-91E6-008D0054009E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1" operator="lessThan" id="{00ED0013-00F0-432C-8AA5-001E008C0056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7" operator="greaterThan" id="{00050095-0024-47EC-9484-00E5008600AA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1900A6-00C4-457B-91A9-003900E700C7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41004E-0053-47EB-B409-00F600330018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0600F8-00F7-435C-89A4-00E3006C00DF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CA006E-0031-4802-A9A8-009C00DE007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8400AD-0006-4F6C-8DF2-005F00A80019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D50065-002A-40F6-8EC9-00DC00A30039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4" operator="lessThan" id="{00BD00F8-00D9-4C40-8307-00E000490096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" operator="greaterThan" id="{00DE0083-0095-49C5-95CC-0027009400B7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22002D-0020-4BE9-9DA8-007200E3003D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C9008F-00AC-4333-BC52-0047000900C3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0000F3-00B3-4F49-943F-00BB007000F5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ED00EB-003D-49AF-A740-00B9001A0047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6" operator="lessThan" id="{0041002B-00C4-437E-9C09-0096005E0020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M10" activeCellId="0" sqref="M10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5" t="s">
        <v>71</v>
      </c>
      <c r="D2" s="4"/>
      <c r="F2" s="5" t="s">
        <v>1</v>
      </c>
      <c r="G2" s="5"/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/>
      <c r="D5" s="8"/>
      <c r="E5" s="9"/>
      <c r="F5" s="9"/>
      <c r="G5" s="9"/>
      <c r="H5" s="9"/>
    </row>
    <row r="6">
      <c r="B6" s="4">
        <v>2</v>
      </c>
      <c r="C6" s="8"/>
      <c r="D6" s="8"/>
      <c r="E6" s="9"/>
      <c r="F6" s="9"/>
      <c r="G6" s="9"/>
      <c r="H6" s="9"/>
    </row>
    <row r="7">
      <c r="B7" s="4">
        <v>3</v>
      </c>
      <c r="C7" s="8"/>
      <c r="D7" s="8"/>
      <c r="E7" s="9"/>
      <c r="F7" s="9"/>
      <c r="G7" s="9"/>
      <c r="H7" s="9"/>
    </row>
    <row r="8">
      <c r="B8" s="4">
        <v>4</v>
      </c>
      <c r="C8" s="8"/>
      <c r="D8" s="8"/>
      <c r="E8" s="9"/>
      <c r="F8" s="9"/>
      <c r="G8" s="9"/>
      <c r="H8" s="9"/>
    </row>
    <row r="9" ht="15" customHeight="1">
      <c r="B9" s="4">
        <v>5</v>
      </c>
      <c r="C9" s="8"/>
      <c r="D9" s="8"/>
      <c r="E9" s="9"/>
      <c r="F9" s="9"/>
      <c r="G9" s="9"/>
      <c r="H9" s="9"/>
    </row>
    <row r="10">
      <c r="B10" s="4">
        <v>6</v>
      </c>
      <c r="C10" s="8"/>
      <c r="D10" s="8"/>
      <c r="E10" s="9"/>
      <c r="F10" s="9"/>
      <c r="G10" s="9"/>
      <c r="H10" s="9"/>
    </row>
    <row r="11">
      <c r="B11" s="4">
        <v>7</v>
      </c>
      <c r="C11" s="8"/>
      <c r="D11" s="8"/>
      <c r="E11" s="9"/>
      <c r="F11" s="9"/>
      <c r="G11" s="9"/>
      <c r="H11" s="9"/>
    </row>
    <row r="12">
      <c r="B12" s="4">
        <v>8</v>
      </c>
      <c r="C12" s="8"/>
      <c r="D12" s="8"/>
      <c r="E12" s="9"/>
      <c r="F12" s="9"/>
      <c r="G12" s="9"/>
      <c r="H12" s="9"/>
    </row>
    <row r="13">
      <c r="B13" s="4">
        <v>9</v>
      </c>
      <c r="C13" s="8"/>
      <c r="D13" s="8"/>
      <c r="E13" s="9"/>
      <c r="F13" s="9"/>
      <c r="G13" s="9"/>
      <c r="H13" s="9"/>
    </row>
    <row r="14">
      <c r="B14" s="4">
        <v>10</v>
      </c>
      <c r="C14" s="8"/>
      <c r="D14" s="8"/>
      <c r="E14" s="9"/>
      <c r="F14" s="9"/>
      <c r="G14" s="9"/>
      <c r="H14" s="9"/>
    </row>
    <row r="15">
      <c r="B15" s="4">
        <v>11</v>
      </c>
      <c r="C15" s="8"/>
      <c r="D15" s="8"/>
      <c r="E15" s="9"/>
      <c r="F15" s="9"/>
      <c r="G15" s="9"/>
      <c r="H15" s="9"/>
    </row>
    <row r="16" ht="15" customHeight="1">
      <c r="B16" s="4">
        <v>12</v>
      </c>
      <c r="C16" s="8"/>
      <c r="D16" s="8"/>
      <c r="E16" s="9"/>
      <c r="F16" s="9"/>
      <c r="G16" s="9"/>
      <c r="H16" s="9"/>
    </row>
    <row r="17">
      <c r="B17" s="4">
        <v>13</v>
      </c>
      <c r="C17" s="8"/>
      <c r="D17" s="8"/>
      <c r="E17" s="9"/>
      <c r="F17" s="9"/>
      <c r="G17" s="9"/>
      <c r="H17" s="9"/>
    </row>
    <row r="18">
      <c r="B18" s="4">
        <v>14</v>
      </c>
      <c r="C18" s="8"/>
      <c r="D18" s="8"/>
      <c r="E18" s="9"/>
      <c r="F18" s="9"/>
      <c r="G18" s="9"/>
      <c r="H18" s="9"/>
    </row>
    <row r="19">
      <c r="B19" s="4">
        <v>15</v>
      </c>
      <c r="C19" s="8"/>
      <c r="D19" s="8"/>
      <c r="E19" s="9"/>
      <c r="F19" s="9"/>
      <c r="G19" s="9"/>
      <c r="H19" s="9"/>
    </row>
    <row r="20">
      <c r="B20" s="4">
        <v>16</v>
      </c>
      <c r="C20" s="8"/>
      <c r="D20" s="8"/>
      <c r="E20" s="9"/>
      <c r="F20" s="9"/>
      <c r="G20" s="9"/>
      <c r="H20" s="9"/>
    </row>
    <row r="21">
      <c r="B21" s="4">
        <v>17</v>
      </c>
      <c r="C21" s="8"/>
      <c r="D21" s="8"/>
      <c r="E21" s="9"/>
      <c r="F21" s="9"/>
      <c r="G21" s="9"/>
      <c r="H21" s="4"/>
    </row>
    <row r="22">
      <c r="B22" s="4">
        <v>18</v>
      </c>
      <c r="C22" s="8"/>
      <c r="D22" s="8"/>
      <c r="E22" s="9"/>
      <c r="F22" s="9"/>
      <c r="G22" s="9"/>
      <c r="H22" s="4"/>
    </row>
    <row r="23">
      <c r="B23" s="4">
        <v>19</v>
      </c>
      <c r="C23" s="5"/>
      <c r="D23" s="5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9"/>
      <c r="F25" s="9"/>
      <c r="G25" s="4"/>
      <c r="H25" s="4"/>
    </row>
    <row r="26">
      <c r="B26" s="4">
        <v>22</v>
      </c>
      <c r="C26" s="12"/>
      <c r="D26" s="12"/>
      <c r="E26" s="9"/>
      <c r="F26" s="9"/>
      <c r="G26" s="4"/>
      <c r="H26" s="4"/>
    </row>
    <row r="27">
      <c r="B27" s="4">
        <v>23</v>
      </c>
      <c r="C27" s="12"/>
      <c r="D27" s="12"/>
      <c r="E27" s="9"/>
      <c r="F27" s="9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9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273</v>
      </c>
      <c r="E37" s="14"/>
    </row>
    <row r="38">
      <c r="C38" s="15" t="s">
        <v>274</v>
      </c>
      <c r="D38" s="4">
        <f>COUNTIF(E5:E34,"&lt;72")</f>
        <v>0</v>
      </c>
      <c r="E38" s="2"/>
    </row>
    <row r="39">
      <c r="C39" s="16" t="s">
        <v>275</v>
      </c>
      <c r="D39" s="27">
        <f>SUMPRODUCT((E5:E34&gt;=72)*(E5:E34&lt;=98))</f>
        <v>0</v>
      </c>
      <c r="E39" s="2"/>
    </row>
    <row r="40">
      <c r="C40" s="17" t="s">
        <v>276</v>
      </c>
      <c r="D40" s="28">
        <f>SUMPRODUCT((E5:E34&gt;=99)*(E5:E34&lt;=116))</f>
        <v>0</v>
      </c>
      <c r="E40" s="2"/>
    </row>
    <row r="41">
      <c r="C41" s="18" t="s">
        <v>277</v>
      </c>
      <c r="D41" s="29">
        <f>SUMPRODUCT((E5:E34&gt;=117)*(E5:E34&lt;=141))</f>
        <v>0</v>
      </c>
      <c r="E41" s="2"/>
    </row>
    <row r="42">
      <c r="C42" s="19" t="s">
        <v>278</v>
      </c>
      <c r="D42" s="30">
        <f>COUNTIF(E5:E34,"&gt;141")</f>
        <v>0</v>
      </c>
      <c r="E42" s="2"/>
    </row>
    <row r="43">
      <c r="C43" s="20" t="s">
        <v>65</v>
      </c>
      <c r="D43" s="21">
        <f>SUM(D38:D42)</f>
        <v>0</v>
      </c>
      <c r="E43" s="2"/>
    </row>
    <row r="44">
      <c r="C44" s="22" t="s">
        <v>66</v>
      </c>
      <c r="D44" s="23">
        <f>COUNTIF(E5:E34,"Non évaluable")</f>
        <v>0</v>
      </c>
      <c r="E44" s="2"/>
    </row>
    <row r="45">
      <c r="C45" s="24" t="s">
        <v>67</v>
      </c>
      <c r="D45" s="4">
        <f>COUNTIF(E5:E34,"Absent")</f>
        <v>0</v>
      </c>
      <c r="E45" s="2"/>
    </row>
    <row r="46">
      <c r="C46" s="20" t="s">
        <v>68</v>
      </c>
      <c r="D46" s="21">
        <f>SUM(D43:D45)</f>
        <v>0</v>
      </c>
      <c r="E46" s="2"/>
    </row>
    <row r="49" ht="45">
      <c r="C49" s="9" t="s">
        <v>69</v>
      </c>
      <c r="D49" s="9" t="s">
        <v>273</v>
      </c>
    </row>
    <row r="50">
      <c r="C50" s="15" t="s">
        <v>274</v>
      </c>
      <c r="D50" s="31">
        <f>COUNTIF(F5:F34,"&lt;72")</f>
        <v>0</v>
      </c>
    </row>
    <row r="51">
      <c r="C51" s="16" t="s">
        <v>275</v>
      </c>
      <c r="D51" s="27">
        <f>SUMPRODUCT((F5:F34&gt;=72)*(F5:F34&lt;=98))</f>
        <v>0</v>
      </c>
    </row>
    <row r="52">
      <c r="C52" s="17" t="s">
        <v>276</v>
      </c>
      <c r="D52" s="28">
        <f>SUMPRODUCT((F5:F34&gt;=99)*(F5:F34&lt;=116))</f>
        <v>0</v>
      </c>
    </row>
    <row r="53">
      <c r="C53" s="18" t="s">
        <v>277</v>
      </c>
      <c r="D53" s="29">
        <f>SUMPRODUCT((F5:F34&gt;=117)*(F5:F34&lt;=141))</f>
        <v>0</v>
      </c>
    </row>
    <row r="54">
      <c r="C54" s="19" t="s">
        <v>278</v>
      </c>
      <c r="D54" s="30">
        <f>COUNTIF(F5:F34,"&gt;141")</f>
        <v>0</v>
      </c>
    </row>
    <row r="55">
      <c r="C55" s="20" t="s">
        <v>65</v>
      </c>
      <c r="D55" s="21">
        <f>SUM(D50:D54)</f>
        <v>0</v>
      </c>
    </row>
    <row r="56">
      <c r="C56" s="22" t="s">
        <v>66</v>
      </c>
      <c r="D56" s="23">
        <f>COUNTIF(F5:F34,"Non évaluable")</f>
        <v>0</v>
      </c>
    </row>
    <row r="57">
      <c r="C57" s="24" t="s">
        <v>67</v>
      </c>
      <c r="D57" s="4">
        <f>COUNTIF(F5:F34,"Absent")</f>
        <v>0</v>
      </c>
    </row>
    <row r="58">
      <c r="C58" s="20" t="s">
        <v>68</v>
      </c>
      <c r="D58" s="21">
        <f>SUM(D55:D57)</f>
        <v>0</v>
      </c>
    </row>
    <row r="61" ht="45">
      <c r="C61" s="9" t="s">
        <v>70</v>
      </c>
      <c r="D61" s="9" t="s">
        <v>273</v>
      </c>
    </row>
    <row r="62">
      <c r="C62" s="15" t="s">
        <v>274</v>
      </c>
      <c r="D62" s="32">
        <f>COUNTIF(G5:G34,"&lt;72")</f>
        <v>0</v>
      </c>
    </row>
    <row r="63">
      <c r="C63" s="16" t="s">
        <v>275</v>
      </c>
      <c r="D63" s="27">
        <f>SUMPRODUCT((G5:G34&gt;=72)*(G5:G34&lt;=98))</f>
        <v>0</v>
      </c>
    </row>
    <row r="64">
      <c r="C64" s="17" t="s">
        <v>276</v>
      </c>
      <c r="D64" s="33">
        <f>SUMPRODUCT((G5:G34&gt;=99)*(G5:G34&lt;=116))</f>
        <v>0</v>
      </c>
    </row>
    <row r="65">
      <c r="C65" s="18" t="s">
        <v>277</v>
      </c>
      <c r="D65" s="29">
        <f>SUMPRODUCT((G5:G34&gt;=117)*(G5:G34&lt;=141))</f>
        <v>0</v>
      </c>
    </row>
    <row r="66">
      <c r="C66" s="19" t="s">
        <v>278</v>
      </c>
      <c r="D66" s="30">
        <f>COUNTIF(G5:G34,"&gt;141")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1400CA-008B-431F-9C6C-00FB007200CD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810044-003D-4439-8D00-004A008600FB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15" operator="greaterThan" id="{005A00F3-0079-4E3A-9090-008E00FD0057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1B0097-008F-4F4E-941C-0063008A00D7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180035-00E7-441D-B381-001C00920001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130027-00A0-49BC-B97F-005C007F006D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060033-000D-4A2F-AECE-001900B5009E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270000-00F3-4625-A9E8-005C00960097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1" operator="lessThan" id="{007100BB-007C-4604-929A-0047001D0085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7" operator="greaterThan" id="{005600CA-003F-4EB8-A9F5-0017001800FB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88002A-0062-49F1-9617-002F00E400F4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FE0045-006D-4679-9849-006D008600F8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0400FF-005D-4D09-A80B-00A1008C008A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4A0084-0086-4456-ADF1-00BC00170075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0D00E3-0098-4415-A379-006E00B3006A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480095-0070-41BE-98F9-002B0050001E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4" operator="lessThan" id="{0009000A-00D6-4494-8892-00D7003700FD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" operator="greaterThan" id="{00B7008E-00BA-4B4D-BADD-003600C600ED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B20090-00F6-4594-BCEA-001300FC006D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29004D-00DE-492C-AC69-004900BB0047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E800B2-0039-43FB-8FC9-002F00240015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110004-00BA-49A3-BD9F-002C00E90000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6" operator="lessThan" id="{005500FC-0023-420E-9D95-0093001700B6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G75" activeCellId="0" sqref="G75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5" t="s">
        <v>71</v>
      </c>
      <c r="D2" s="11" t="s">
        <v>72</v>
      </c>
      <c r="F2" s="5" t="s">
        <v>1</v>
      </c>
      <c r="G2" s="3" t="s">
        <v>73</v>
      </c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 t="s">
        <v>74</v>
      </c>
      <c r="D5" s="8" t="s">
        <v>75</v>
      </c>
      <c r="E5" s="9">
        <v>59</v>
      </c>
      <c r="F5" s="9">
        <v>80</v>
      </c>
      <c r="G5" s="9"/>
      <c r="H5" s="9"/>
    </row>
    <row r="6">
      <c r="B6" s="4">
        <v>2</v>
      </c>
      <c r="C6" s="8" t="s">
        <v>74</v>
      </c>
      <c r="D6" s="8" t="s">
        <v>76</v>
      </c>
      <c r="E6" s="9">
        <v>64</v>
      </c>
      <c r="F6" s="9">
        <v>81</v>
      </c>
      <c r="G6" s="9"/>
      <c r="H6" s="9"/>
    </row>
    <row r="7">
      <c r="B7" s="4">
        <v>3</v>
      </c>
      <c r="C7" s="8" t="s">
        <v>77</v>
      </c>
      <c r="D7" s="8" t="s">
        <v>78</v>
      </c>
      <c r="E7" s="9">
        <v>116</v>
      </c>
      <c r="F7" s="9">
        <v>140</v>
      </c>
      <c r="G7" s="9"/>
      <c r="H7" s="9"/>
    </row>
    <row r="8">
      <c r="B8" s="4">
        <v>4</v>
      </c>
      <c r="C8" s="8" t="s">
        <v>79</v>
      </c>
      <c r="D8" s="8" t="s">
        <v>80</v>
      </c>
      <c r="E8" s="10" t="s">
        <v>24</v>
      </c>
      <c r="F8" s="10" t="s">
        <v>24</v>
      </c>
      <c r="G8" s="9"/>
      <c r="H8" s="10" t="s">
        <v>81</v>
      </c>
    </row>
    <row r="9" ht="15" customHeight="1">
      <c r="B9" s="4">
        <v>5</v>
      </c>
      <c r="C9" s="8" t="s">
        <v>82</v>
      </c>
      <c r="D9" s="8" t="s">
        <v>83</v>
      </c>
      <c r="E9" s="10" t="s">
        <v>46</v>
      </c>
      <c r="F9" s="10" t="s">
        <v>46</v>
      </c>
      <c r="G9" s="9"/>
      <c r="H9" s="10" t="s">
        <v>84</v>
      </c>
    </row>
    <row r="10">
      <c r="B10" s="4">
        <v>6</v>
      </c>
      <c r="C10" s="8" t="s">
        <v>85</v>
      </c>
      <c r="D10" s="8" t="s">
        <v>10</v>
      </c>
      <c r="E10" s="9">
        <v>77</v>
      </c>
      <c r="F10" s="9">
        <v>88</v>
      </c>
      <c r="G10" s="9"/>
      <c r="H10" s="9"/>
    </row>
    <row r="11">
      <c r="B11" s="4">
        <v>7</v>
      </c>
      <c r="C11" s="8" t="s">
        <v>86</v>
      </c>
      <c r="D11" s="8" t="s">
        <v>87</v>
      </c>
      <c r="E11" s="9">
        <v>23</v>
      </c>
      <c r="F11" s="9">
        <v>54</v>
      </c>
      <c r="G11" s="9"/>
      <c r="H11" s="9"/>
    </row>
    <row r="12">
      <c r="B12" s="4">
        <v>8</v>
      </c>
      <c r="C12" s="8" t="s">
        <v>88</v>
      </c>
      <c r="D12" s="8" t="s">
        <v>89</v>
      </c>
      <c r="E12" s="9">
        <v>62</v>
      </c>
      <c r="F12" s="9">
        <v>63</v>
      </c>
      <c r="G12" s="9"/>
      <c r="H12" s="9"/>
    </row>
    <row r="13">
      <c r="B13" s="4">
        <v>9</v>
      </c>
      <c r="C13" s="8" t="s">
        <v>38</v>
      </c>
      <c r="D13" s="8" t="s">
        <v>90</v>
      </c>
      <c r="E13" s="10" t="s">
        <v>24</v>
      </c>
      <c r="F13" s="9">
        <v>4</v>
      </c>
      <c r="G13" s="9"/>
      <c r="H13" s="10" t="s">
        <v>91</v>
      </c>
    </row>
    <row r="14">
      <c r="B14" s="4">
        <v>10</v>
      </c>
      <c r="C14" s="8" t="s">
        <v>92</v>
      </c>
      <c r="D14" s="8" t="s">
        <v>93</v>
      </c>
      <c r="E14" s="9">
        <v>23</v>
      </c>
      <c r="F14" s="9">
        <v>53</v>
      </c>
      <c r="G14" s="9"/>
      <c r="H14" s="9"/>
    </row>
    <row r="15">
      <c r="B15" s="4">
        <v>11</v>
      </c>
      <c r="C15" s="8" t="s">
        <v>94</v>
      </c>
      <c r="D15" s="8" t="s">
        <v>95</v>
      </c>
      <c r="E15" s="9">
        <v>19</v>
      </c>
      <c r="F15" s="9">
        <v>20</v>
      </c>
      <c r="G15" s="9"/>
      <c r="H15" s="9"/>
    </row>
    <row r="16" ht="15" customHeight="1">
      <c r="B16" s="4">
        <v>12</v>
      </c>
      <c r="C16" s="8" t="s">
        <v>96</v>
      </c>
      <c r="D16" s="8" t="s">
        <v>97</v>
      </c>
      <c r="E16" s="9">
        <v>56</v>
      </c>
      <c r="F16" s="9">
        <v>83</v>
      </c>
      <c r="G16" s="9"/>
      <c r="H16" s="9"/>
    </row>
    <row r="17">
      <c r="B17" s="4">
        <v>13</v>
      </c>
      <c r="C17" s="8" t="s">
        <v>98</v>
      </c>
      <c r="D17" s="8" t="s">
        <v>99</v>
      </c>
      <c r="E17" s="9">
        <v>14</v>
      </c>
      <c r="F17" s="9">
        <v>35</v>
      </c>
      <c r="G17" s="9"/>
      <c r="H17" s="9"/>
    </row>
    <row r="18">
      <c r="B18" s="4">
        <v>14</v>
      </c>
      <c r="C18" s="8" t="s">
        <v>100</v>
      </c>
      <c r="D18" s="8" t="s">
        <v>101</v>
      </c>
      <c r="E18" s="9">
        <v>56</v>
      </c>
      <c r="F18" s="9">
        <v>57</v>
      </c>
      <c r="G18" s="9"/>
      <c r="H18" s="9"/>
    </row>
    <row r="19">
      <c r="B19" s="4">
        <v>15</v>
      </c>
      <c r="C19" s="8" t="s">
        <v>102</v>
      </c>
      <c r="D19" s="8" t="s">
        <v>103</v>
      </c>
      <c r="E19" s="9">
        <v>17</v>
      </c>
      <c r="F19" s="9">
        <v>32</v>
      </c>
      <c r="G19" s="9"/>
      <c r="H19" s="9"/>
    </row>
    <row r="20">
      <c r="B20" s="4">
        <v>16</v>
      </c>
      <c r="C20" s="8" t="s">
        <v>104</v>
      </c>
      <c r="D20" s="8" t="s">
        <v>105</v>
      </c>
      <c r="E20" s="10" t="s">
        <v>46</v>
      </c>
      <c r="F20" s="10" t="s">
        <v>46</v>
      </c>
      <c r="G20" s="9"/>
      <c r="H20" s="9"/>
    </row>
    <row r="21">
      <c r="B21" s="4">
        <v>17</v>
      </c>
      <c r="C21" s="8" t="s">
        <v>106</v>
      </c>
      <c r="D21" s="8" t="s">
        <v>107</v>
      </c>
      <c r="E21" s="10" t="s">
        <v>108</v>
      </c>
      <c r="F21" s="9">
        <v>40</v>
      </c>
      <c r="G21" s="9"/>
      <c r="H21" s="4"/>
    </row>
    <row r="22">
      <c r="B22" s="4">
        <v>18</v>
      </c>
      <c r="C22" s="8" t="s">
        <v>109</v>
      </c>
      <c r="D22" s="8" t="s">
        <v>110</v>
      </c>
      <c r="E22" s="9">
        <v>36</v>
      </c>
      <c r="F22" s="9">
        <v>55</v>
      </c>
      <c r="G22" s="9"/>
      <c r="H22" s="4"/>
    </row>
    <row r="23">
      <c r="B23" s="4">
        <v>19</v>
      </c>
      <c r="C23" s="3" t="s">
        <v>111</v>
      </c>
      <c r="D23" s="3" t="s">
        <v>112</v>
      </c>
      <c r="E23" s="9">
        <v>31</v>
      </c>
      <c r="F23" s="9">
        <v>62</v>
      </c>
      <c r="G23" s="9"/>
      <c r="H23" s="4"/>
    </row>
    <row r="24">
      <c r="B24" s="4">
        <v>20</v>
      </c>
      <c r="C24" s="25" t="s">
        <v>113</v>
      </c>
      <c r="D24" s="25" t="s">
        <v>114</v>
      </c>
      <c r="E24" s="10" t="s">
        <v>46</v>
      </c>
      <c r="F24" s="10" t="s">
        <v>46</v>
      </c>
      <c r="G24" s="9"/>
      <c r="H24" s="11" t="s">
        <v>84</v>
      </c>
    </row>
    <row r="25">
      <c r="B25" s="4">
        <v>21</v>
      </c>
      <c r="C25" s="25" t="s">
        <v>115</v>
      </c>
      <c r="D25" s="25" t="s">
        <v>116</v>
      </c>
      <c r="E25" s="11" t="s">
        <v>21</v>
      </c>
      <c r="F25" s="11" t="s">
        <v>46</v>
      </c>
      <c r="G25" s="4"/>
      <c r="H25" s="11" t="s">
        <v>84</v>
      </c>
    </row>
    <row r="26">
      <c r="B26" s="4">
        <v>22</v>
      </c>
      <c r="C26" s="25" t="s">
        <v>117</v>
      </c>
      <c r="D26" s="25" t="s">
        <v>118</v>
      </c>
      <c r="E26" s="4">
        <v>43</v>
      </c>
      <c r="F26" s="4">
        <v>59</v>
      </c>
      <c r="G26" s="4"/>
      <c r="H26" s="4"/>
    </row>
    <row r="27">
      <c r="B27" s="4">
        <v>23</v>
      </c>
      <c r="C27" s="25" t="s">
        <v>119</v>
      </c>
      <c r="D27" s="25" t="s">
        <v>120</v>
      </c>
      <c r="E27" s="11" t="s">
        <v>21</v>
      </c>
      <c r="F27" s="11" t="s">
        <v>46</v>
      </c>
      <c r="G27" s="4"/>
      <c r="H27" s="11" t="s">
        <v>84</v>
      </c>
    </row>
    <row r="28">
      <c r="B28" s="4">
        <v>24</v>
      </c>
      <c r="C28" s="25" t="s">
        <v>121</v>
      </c>
      <c r="D28" s="25" t="s">
        <v>122</v>
      </c>
      <c r="E28" s="10" t="s">
        <v>21</v>
      </c>
      <c r="F28" s="10" t="s">
        <v>46</v>
      </c>
      <c r="G28" s="9"/>
      <c r="H28" s="11" t="s">
        <v>84</v>
      </c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59</v>
      </c>
      <c r="E37" s="14"/>
    </row>
    <row r="38">
      <c r="C38" s="15" t="s">
        <v>60</v>
      </c>
      <c r="D38" s="4">
        <f>COUNTIF(E5:E34,"&lt;40")</f>
        <v>7</v>
      </c>
      <c r="E38" s="2"/>
    </row>
    <row r="39">
      <c r="C39" s="16" t="s">
        <v>61</v>
      </c>
      <c r="D39" s="4">
        <f>SUMPRODUCT((E5:E34&gt;=40)*(E5:E34&lt;=69))</f>
        <v>6</v>
      </c>
      <c r="E39" s="2"/>
    </row>
    <row r="40">
      <c r="C40" s="17" t="s">
        <v>62</v>
      </c>
      <c r="D40" s="4">
        <f>SUMPRODUCT((E5:E34&gt;=70)*(E5:E34&lt;=80))</f>
        <v>1</v>
      </c>
      <c r="E40" s="2"/>
    </row>
    <row r="41">
      <c r="C41" s="18" t="s">
        <v>63</v>
      </c>
      <c r="D41" s="4">
        <f>SUMPRODUCT((E5:E34&gt;=81)*(E5:E34&lt;=101))</f>
        <v>0</v>
      </c>
      <c r="E41" s="2"/>
    </row>
    <row r="42">
      <c r="C42" s="19" t="s">
        <v>64</v>
      </c>
      <c r="D42" s="4">
        <f>COUNTIF(E5:E34,"&gt;101")</f>
        <v>1</v>
      </c>
      <c r="E42" s="2"/>
    </row>
    <row r="43">
      <c r="C43" s="20" t="s">
        <v>65</v>
      </c>
      <c r="D43" s="21">
        <f>SUM(D38:D42)</f>
        <v>15</v>
      </c>
      <c r="E43" s="2"/>
    </row>
    <row r="44">
      <c r="C44" s="22" t="s">
        <v>66</v>
      </c>
      <c r="D44" s="23">
        <v>6</v>
      </c>
      <c r="E44" s="2"/>
    </row>
    <row r="45">
      <c r="C45" s="24" t="s">
        <v>67</v>
      </c>
      <c r="D45" s="4">
        <v>3</v>
      </c>
      <c r="E45" s="2"/>
    </row>
    <row r="46">
      <c r="C46" s="20" t="s">
        <v>68</v>
      </c>
      <c r="D46" s="21">
        <f>SUM(D43:D45)</f>
        <v>24</v>
      </c>
      <c r="E46" s="2"/>
    </row>
    <row r="49" ht="45">
      <c r="C49" s="9" t="s">
        <v>69</v>
      </c>
      <c r="D49" s="9" t="s">
        <v>59</v>
      </c>
    </row>
    <row r="50">
      <c r="C50" s="15" t="s">
        <v>60</v>
      </c>
      <c r="D50" s="4">
        <f>COUNTIF(F5:F34,"&lt;40")</f>
        <v>4</v>
      </c>
    </row>
    <row r="51">
      <c r="C51" s="16" t="s">
        <v>61</v>
      </c>
      <c r="D51" s="4">
        <f>SUMPRODUCT((F5:F34&gt;=40)*(F5:F34&lt;=69))</f>
        <v>8</v>
      </c>
    </row>
    <row r="52">
      <c r="C52" s="17" t="s">
        <v>62</v>
      </c>
      <c r="D52" s="4">
        <f>SUMPRODUCT((F5:F34&gt;=70)*(F5:F34&lt;=80))</f>
        <v>1</v>
      </c>
    </row>
    <row r="53">
      <c r="C53" s="18" t="s">
        <v>63</v>
      </c>
      <c r="D53" s="4">
        <f>SUMPRODUCT((F5:F34&gt;=81)*(F5:F34&lt;=101))</f>
        <v>3</v>
      </c>
    </row>
    <row r="54">
      <c r="C54" s="19" t="s">
        <v>64</v>
      </c>
      <c r="D54" s="4">
        <f>COUNTIF(F5:F34,"&gt;101")</f>
        <v>1</v>
      </c>
    </row>
    <row r="55">
      <c r="C55" s="20" t="s">
        <v>65</v>
      </c>
      <c r="D55" s="21">
        <f>SUM(D50:D54)</f>
        <v>17</v>
      </c>
    </row>
    <row r="56">
      <c r="C56" s="22" t="s">
        <v>66</v>
      </c>
      <c r="D56" s="23">
        <v>6</v>
      </c>
    </row>
    <row r="57">
      <c r="C57" s="24" t="s">
        <v>67</v>
      </c>
      <c r="D57" s="4">
        <v>1</v>
      </c>
    </row>
    <row r="58">
      <c r="C58" s="20" t="s">
        <v>68</v>
      </c>
      <c r="D58" s="21">
        <f>SUM(D55:D57)</f>
        <v>24</v>
      </c>
    </row>
    <row r="61" ht="45">
      <c r="C61" s="9" t="s">
        <v>70</v>
      </c>
      <c r="D61" s="9" t="s">
        <v>59</v>
      </c>
    </row>
    <row r="62">
      <c r="C62" s="15" t="s">
        <v>60</v>
      </c>
      <c r="D62" s="4">
        <f>COUNTIF(G5:G34,"&lt;40")</f>
        <v>0</v>
      </c>
    </row>
    <row r="63">
      <c r="C63" s="16" t="s">
        <v>61</v>
      </c>
      <c r="D63" s="4">
        <f>SUMPRODUCT((G5:G34&gt;=40)*(G5:G34&lt;=69))</f>
        <v>0</v>
      </c>
    </row>
    <row r="64">
      <c r="C64" s="17" t="s">
        <v>62</v>
      </c>
      <c r="D64" s="4">
        <f>SUMPRODUCT((G5:G34&gt;=70)*(G5:G34&lt;=80))</f>
        <v>0</v>
      </c>
    </row>
    <row r="65">
      <c r="C65" s="18" t="s">
        <v>63</v>
      </c>
      <c r="D65" s="4">
        <f>SUMPRODUCT((G5:G34&gt;=81)*(G5:G34&lt;=101))</f>
        <v>0</v>
      </c>
    </row>
    <row r="66">
      <c r="C66" s="19" t="s">
        <v>64</v>
      </c>
      <c r="D66" s="4">
        <f>COUNTIF(G5:G34,"&gt;101")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8100A2-00E5-4211-8AED-00E4009D0003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C10024-0054-4048-9E61-007F006900CF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3E0099-000C-4293-8E48-00D1006B001F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8000E4-00D1-477D-BE5D-005A00A7005A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7D0000-00CE-4CAD-93A5-002C00C8006E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F30041-0098-4FD4-A5A1-007400800037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7900D5-00E3-491F-B205-004900120004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6E0088-00D0-4800-B4E2-00EC002F008A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B900C3-00EE-4682-8556-00ED00B40099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D40036-0079-45D0-9023-00380038006E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EC0024-0041-4A62-9A53-006B007F008C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7900DF-007C-4FE0-B7FD-00F40010007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29006B-0083-49BB-836E-00C000CD0030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A90060-00A1-441D-AC03-006B00A300BB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K74" activeCellId="0" sqref="K74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5" t="s">
        <v>71</v>
      </c>
      <c r="D2" s="4"/>
      <c r="F2" s="5" t="s">
        <v>1</v>
      </c>
      <c r="G2" s="5"/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/>
      <c r="D5" s="8"/>
      <c r="E5" s="9"/>
      <c r="F5" s="9"/>
      <c r="G5" s="9"/>
      <c r="H5" s="9"/>
    </row>
    <row r="6">
      <c r="B6" s="4">
        <v>2</v>
      </c>
      <c r="C6" s="8"/>
      <c r="D6" s="8"/>
      <c r="E6" s="9"/>
      <c r="F6" s="9"/>
      <c r="G6" s="9"/>
      <c r="H6" s="9"/>
    </row>
    <row r="7">
      <c r="B7" s="4">
        <v>3</v>
      </c>
      <c r="C7" s="8"/>
      <c r="D7" s="8"/>
      <c r="E7" s="9"/>
      <c r="F7" s="9"/>
      <c r="G7" s="9"/>
      <c r="H7" s="9"/>
    </row>
    <row r="8">
      <c r="B8" s="4">
        <v>4</v>
      </c>
      <c r="C8" s="8"/>
      <c r="D8" s="8"/>
      <c r="E8" s="9"/>
      <c r="F8" s="9"/>
      <c r="G8" s="9"/>
      <c r="H8" s="9"/>
    </row>
    <row r="9" ht="15" customHeight="1">
      <c r="B9" s="4">
        <v>5</v>
      </c>
      <c r="C9" s="8"/>
      <c r="D9" s="8"/>
      <c r="E9" s="9"/>
      <c r="F9" s="9"/>
      <c r="G9" s="9"/>
      <c r="H9" s="9"/>
    </row>
    <row r="10">
      <c r="B10" s="4">
        <v>6</v>
      </c>
      <c r="C10" s="8"/>
      <c r="D10" s="8"/>
      <c r="E10" s="9"/>
      <c r="F10" s="9"/>
      <c r="G10" s="9"/>
      <c r="H10" s="9"/>
    </row>
    <row r="11">
      <c r="B11" s="4">
        <v>7</v>
      </c>
      <c r="C11" s="8"/>
      <c r="D11" s="8"/>
      <c r="E11" s="9"/>
      <c r="F11" s="9"/>
      <c r="G11" s="9"/>
      <c r="H11" s="9"/>
    </row>
    <row r="12">
      <c r="B12" s="4">
        <v>8</v>
      </c>
      <c r="C12" s="8"/>
      <c r="D12" s="8"/>
      <c r="E12" s="9"/>
      <c r="F12" s="9"/>
      <c r="G12" s="9"/>
      <c r="H12" s="9"/>
    </row>
    <row r="13">
      <c r="B13" s="4">
        <v>9</v>
      </c>
      <c r="C13" s="8"/>
      <c r="D13" s="8"/>
      <c r="E13" s="9"/>
      <c r="F13" s="9"/>
      <c r="G13" s="9"/>
      <c r="H13" s="9"/>
    </row>
    <row r="14">
      <c r="B14" s="4">
        <v>10</v>
      </c>
      <c r="C14" s="8"/>
      <c r="D14" s="8"/>
      <c r="E14" s="9"/>
      <c r="F14" s="9"/>
      <c r="G14" s="9"/>
      <c r="H14" s="9"/>
    </row>
    <row r="15">
      <c r="B15" s="4">
        <v>11</v>
      </c>
      <c r="C15" s="8"/>
      <c r="D15" s="8"/>
      <c r="E15" s="9"/>
      <c r="F15" s="9"/>
      <c r="G15" s="9"/>
      <c r="H15" s="9"/>
    </row>
    <row r="16" ht="15" customHeight="1">
      <c r="B16" s="4">
        <v>12</v>
      </c>
      <c r="C16" s="8"/>
      <c r="D16" s="8"/>
      <c r="E16" s="9"/>
      <c r="F16" s="9"/>
      <c r="G16" s="9"/>
      <c r="H16" s="9"/>
    </row>
    <row r="17">
      <c r="B17" s="4">
        <v>13</v>
      </c>
      <c r="C17" s="8"/>
      <c r="D17" s="8"/>
      <c r="E17" s="9"/>
      <c r="F17" s="9"/>
      <c r="G17" s="9"/>
      <c r="H17" s="9"/>
    </row>
    <row r="18">
      <c r="B18" s="4">
        <v>14</v>
      </c>
      <c r="C18" s="8"/>
      <c r="D18" s="8"/>
      <c r="E18" s="9"/>
      <c r="F18" s="9"/>
      <c r="G18" s="9"/>
      <c r="H18" s="9"/>
    </row>
    <row r="19">
      <c r="B19" s="4">
        <v>15</v>
      </c>
      <c r="C19" s="8"/>
      <c r="D19" s="8"/>
      <c r="E19" s="9"/>
      <c r="F19" s="9"/>
      <c r="G19" s="9"/>
      <c r="H19" s="9"/>
    </row>
    <row r="20">
      <c r="B20" s="4">
        <v>16</v>
      </c>
      <c r="C20" s="8"/>
      <c r="D20" s="8"/>
      <c r="E20" s="9"/>
      <c r="F20" s="9"/>
      <c r="G20" s="9"/>
      <c r="H20" s="9"/>
    </row>
    <row r="21">
      <c r="B21" s="4">
        <v>17</v>
      </c>
      <c r="C21" s="8"/>
      <c r="D21" s="8"/>
      <c r="E21" s="9"/>
      <c r="F21" s="9"/>
      <c r="G21" s="9"/>
      <c r="H21" s="4"/>
    </row>
    <row r="22">
      <c r="B22" s="4">
        <v>18</v>
      </c>
      <c r="C22" s="8"/>
      <c r="D22" s="8"/>
      <c r="E22" s="9"/>
      <c r="F22" s="9"/>
      <c r="G22" s="9"/>
      <c r="H22" s="4"/>
    </row>
    <row r="23">
      <c r="B23" s="4">
        <v>19</v>
      </c>
      <c r="C23" s="5"/>
      <c r="D23" s="5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4"/>
      <c r="F25" s="4"/>
      <c r="G25" s="4"/>
      <c r="H25" s="4"/>
    </row>
    <row r="26">
      <c r="B26" s="4">
        <v>22</v>
      </c>
      <c r="C26" s="12"/>
      <c r="D26" s="12"/>
      <c r="E26" s="4"/>
      <c r="F26" s="4"/>
      <c r="G26" s="4"/>
      <c r="H26" s="4"/>
    </row>
    <row r="27">
      <c r="B27" s="4">
        <v>23</v>
      </c>
      <c r="C27" s="12"/>
      <c r="D27" s="12"/>
      <c r="E27" s="4"/>
      <c r="F27" s="4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59</v>
      </c>
      <c r="E37" s="14"/>
    </row>
    <row r="38">
      <c r="C38" s="15" t="s">
        <v>60</v>
      </c>
      <c r="D38" s="4">
        <f>COUNTIF(E5:E34,"&lt;40")</f>
        <v>0</v>
      </c>
      <c r="E38" s="2"/>
    </row>
    <row r="39">
      <c r="C39" s="16" t="s">
        <v>61</v>
      </c>
      <c r="D39" s="4">
        <f>SUMPRODUCT((E5:E34&gt;=40)*(E5:E34&lt;=69))</f>
        <v>0</v>
      </c>
      <c r="E39" s="2"/>
    </row>
    <row r="40">
      <c r="C40" s="17" t="s">
        <v>62</v>
      </c>
      <c r="D40" s="4">
        <f>SUMPRODUCT((E5:E34&gt;=70)*(E5:E34&lt;=80))</f>
        <v>0</v>
      </c>
      <c r="E40" s="2"/>
    </row>
    <row r="41">
      <c r="C41" s="18" t="s">
        <v>63</v>
      </c>
      <c r="D41" s="4">
        <f>SUMPRODUCT((E5:E34&gt;=81)*(E5:E34&lt;=101))</f>
        <v>0</v>
      </c>
      <c r="E41" s="2"/>
    </row>
    <row r="42">
      <c r="C42" s="19" t="s">
        <v>64</v>
      </c>
      <c r="D42" s="4">
        <f>COUNTIF(E5:E34,"&gt;101")</f>
        <v>0</v>
      </c>
      <c r="E42" s="2"/>
    </row>
    <row r="43">
      <c r="C43" s="20" t="s">
        <v>65</v>
      </c>
      <c r="D43" s="21">
        <f>SUM(D38:D42)</f>
        <v>0</v>
      </c>
      <c r="E43" s="2"/>
    </row>
    <row r="44">
      <c r="C44" s="22" t="s">
        <v>66</v>
      </c>
      <c r="D44" s="23">
        <f>COUNTIF(E5:E34,"Non évaluable")</f>
        <v>0</v>
      </c>
      <c r="E44" s="2"/>
    </row>
    <row r="45">
      <c r="C45" s="24" t="s">
        <v>67</v>
      </c>
      <c r="D45" s="4">
        <f>COUNTIF(E5:E34,"Absent")</f>
        <v>0</v>
      </c>
      <c r="E45" s="2"/>
    </row>
    <row r="46">
      <c r="C46" s="20" t="s">
        <v>68</v>
      </c>
      <c r="D46" s="21">
        <f>SUM(D43:D45)</f>
        <v>0</v>
      </c>
      <c r="E46" s="2"/>
    </row>
    <row r="49" ht="45">
      <c r="C49" s="9" t="s">
        <v>69</v>
      </c>
      <c r="D49" s="9" t="s">
        <v>59</v>
      </c>
    </row>
    <row r="50">
      <c r="C50" s="15" t="s">
        <v>60</v>
      </c>
      <c r="D50" s="4">
        <f>COUNTIF(F5:F34,"&lt;40")</f>
        <v>0</v>
      </c>
    </row>
    <row r="51">
      <c r="C51" s="16" t="s">
        <v>61</v>
      </c>
      <c r="D51" s="4">
        <f>SUMPRODUCT((F5:F34&gt;=40)*(F5:F34&lt;=69))</f>
        <v>0</v>
      </c>
    </row>
    <row r="52">
      <c r="C52" s="17" t="s">
        <v>62</v>
      </c>
      <c r="D52" s="4">
        <f>SUMPRODUCT((F5:F34&gt;=70)*(F5:F34&lt;=80))</f>
        <v>0</v>
      </c>
    </row>
    <row r="53">
      <c r="C53" s="18" t="s">
        <v>63</v>
      </c>
      <c r="D53" s="4">
        <f>SUMPRODUCT((F5:F34&gt;=81)*(F5:F34&lt;=101))</f>
        <v>0</v>
      </c>
    </row>
    <row r="54">
      <c r="C54" s="19" t="s">
        <v>64</v>
      </c>
      <c r="D54" s="4">
        <f>COUNTIF(F5:F34,"&gt;101")</f>
        <v>0</v>
      </c>
    </row>
    <row r="55">
      <c r="C55" s="20" t="s">
        <v>65</v>
      </c>
      <c r="D55" s="21">
        <f>SUM(D50:D54)</f>
        <v>0</v>
      </c>
    </row>
    <row r="56">
      <c r="C56" s="22" t="s">
        <v>66</v>
      </c>
      <c r="D56" s="23">
        <f>COUNTIF(F5:F34,"Non évaluable")</f>
        <v>0</v>
      </c>
    </row>
    <row r="57">
      <c r="C57" s="24" t="s">
        <v>67</v>
      </c>
      <c r="D57" s="4">
        <f>COUNTIF(F5:F34,"Absent")</f>
        <v>0</v>
      </c>
    </row>
    <row r="58">
      <c r="C58" s="20" t="s">
        <v>68</v>
      </c>
      <c r="D58" s="21">
        <f>SUM(D55:D57)</f>
        <v>0</v>
      </c>
    </row>
    <row r="61" ht="45">
      <c r="C61" s="9" t="s">
        <v>70</v>
      </c>
      <c r="D61" s="9" t="s">
        <v>59</v>
      </c>
    </row>
    <row r="62">
      <c r="C62" s="15" t="s">
        <v>60</v>
      </c>
      <c r="D62" s="4">
        <f>COUNTIF(G5:G34,"&lt;40")</f>
        <v>0</v>
      </c>
    </row>
    <row r="63">
      <c r="C63" s="16" t="s">
        <v>61</v>
      </c>
      <c r="D63" s="4">
        <f>SUMPRODUCT((G5:G34&gt;=40)*(G5:G34&lt;=69))</f>
        <v>0</v>
      </c>
    </row>
    <row r="64">
      <c r="C64" s="17" t="s">
        <v>62</v>
      </c>
      <c r="D64" s="4">
        <f>SUMPRODUCT((G5:G34&gt;=70)*(G5:G34&lt;=80))</f>
        <v>0</v>
      </c>
    </row>
    <row r="65">
      <c r="C65" s="18" t="s">
        <v>63</v>
      </c>
      <c r="D65" s="4">
        <f>SUMPRODUCT((G5:G34&gt;=81)*(G5:G34&lt;=101))</f>
        <v>0</v>
      </c>
    </row>
    <row r="66">
      <c r="C66" s="19" t="s">
        <v>64</v>
      </c>
      <c r="D66" s="4">
        <f>COUNTIF(G5:G34,"&gt;101")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7D0070-0078-4F0D-AB50-005400CC0021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1000E2-00CE-45E0-BA64-00EE00640088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E1007F-002D-4825-B3BA-00C200A2009B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AD0096-00CD-4D8C-B708-006D00EA00D0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EA0024-00A0-4A62-BA4F-003000EA0099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7B00F4-0035-43E0-8881-005300120004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B400DD-0050-48E3-92E6-00D100B600D7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B10074-0038-4F18-A20E-00A1004A003B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49006F-007C-4B45-B59A-005800A40022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CE00EA-0022-41F7-B48A-002E00C2008E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470070-00A8-4F0C-9577-00CB00BC00D9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6C00BC-0082-404A-9BF2-000E001200F3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1F00B5-0061-4090-A3FF-00F100140027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DF00E9-0078-4506-921F-008E00E30023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37" activeCellId="0" sqref="J37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5" t="s">
        <v>71</v>
      </c>
      <c r="D2" s="4"/>
      <c r="F2" s="5" t="s">
        <v>1</v>
      </c>
      <c r="G2" s="5"/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/>
      <c r="D5" s="8"/>
      <c r="E5" s="9"/>
      <c r="F5" s="9"/>
      <c r="G5" s="9"/>
      <c r="H5" s="9"/>
    </row>
    <row r="6">
      <c r="B6" s="4">
        <v>2</v>
      </c>
      <c r="C6" s="8"/>
      <c r="D6" s="8"/>
      <c r="E6" s="9"/>
      <c r="F6" s="9"/>
      <c r="G6" s="9"/>
      <c r="H6" s="9"/>
    </row>
    <row r="7">
      <c r="B7" s="4">
        <v>3</v>
      </c>
      <c r="C7" s="8"/>
      <c r="D7" s="8"/>
      <c r="E7" s="9"/>
      <c r="F7" s="9"/>
      <c r="G7" s="9"/>
      <c r="H7" s="9"/>
    </row>
    <row r="8">
      <c r="B8" s="4">
        <v>4</v>
      </c>
      <c r="C8" s="8"/>
      <c r="D8" s="8"/>
      <c r="E8" s="9"/>
      <c r="F8" s="9"/>
      <c r="G8" s="9"/>
      <c r="H8" s="9"/>
    </row>
    <row r="9" ht="15" customHeight="1">
      <c r="B9" s="4">
        <v>5</v>
      </c>
      <c r="C9" s="8"/>
      <c r="D9" s="8"/>
      <c r="E9" s="9"/>
      <c r="F9" s="9"/>
      <c r="G9" s="9"/>
      <c r="H9" s="9"/>
    </row>
    <row r="10">
      <c r="B10" s="4">
        <v>6</v>
      </c>
      <c r="C10" s="8"/>
      <c r="D10" s="8"/>
      <c r="E10" s="9"/>
      <c r="F10" s="9"/>
      <c r="G10" s="9"/>
      <c r="H10" s="9"/>
    </row>
    <row r="11">
      <c r="B11" s="4">
        <v>7</v>
      </c>
      <c r="C11" s="8"/>
      <c r="D11" s="8"/>
      <c r="E11" s="9"/>
      <c r="F11" s="9"/>
      <c r="G11" s="9"/>
      <c r="H11" s="9"/>
    </row>
    <row r="12">
      <c r="B12" s="4">
        <v>8</v>
      </c>
      <c r="C12" s="8"/>
      <c r="D12" s="8"/>
      <c r="E12" s="9"/>
      <c r="F12" s="9"/>
      <c r="G12" s="9"/>
      <c r="H12" s="9"/>
    </row>
    <row r="13">
      <c r="B13" s="4">
        <v>9</v>
      </c>
      <c r="C13" s="8"/>
      <c r="D13" s="8"/>
      <c r="E13" s="9"/>
      <c r="F13" s="9"/>
      <c r="G13" s="9"/>
      <c r="H13" s="9"/>
    </row>
    <row r="14">
      <c r="B14" s="4">
        <v>10</v>
      </c>
      <c r="C14" s="8"/>
      <c r="D14" s="8"/>
      <c r="E14" s="9"/>
      <c r="F14" s="9"/>
      <c r="G14" s="9"/>
      <c r="H14" s="9"/>
    </row>
    <row r="15">
      <c r="B15" s="4">
        <v>11</v>
      </c>
      <c r="C15" s="8"/>
      <c r="D15" s="8"/>
      <c r="E15" s="9"/>
      <c r="F15" s="9"/>
      <c r="G15" s="9"/>
      <c r="H15" s="9"/>
    </row>
    <row r="16" ht="15" customHeight="1">
      <c r="B16" s="4">
        <v>12</v>
      </c>
      <c r="C16" s="8"/>
      <c r="D16" s="8"/>
      <c r="E16" s="9"/>
      <c r="F16" s="9"/>
      <c r="G16" s="9"/>
      <c r="H16" s="9"/>
    </row>
    <row r="17">
      <c r="B17" s="4">
        <v>13</v>
      </c>
      <c r="C17" s="8"/>
      <c r="D17" s="8"/>
      <c r="E17" s="9"/>
      <c r="F17" s="9"/>
      <c r="G17" s="9"/>
      <c r="H17" s="9"/>
    </row>
    <row r="18">
      <c r="B18" s="4">
        <v>14</v>
      </c>
      <c r="C18" s="8"/>
      <c r="D18" s="8"/>
      <c r="E18" s="9"/>
      <c r="F18" s="9"/>
      <c r="G18" s="9"/>
      <c r="H18" s="9"/>
    </row>
    <row r="19">
      <c r="B19" s="4">
        <v>15</v>
      </c>
      <c r="C19" s="8"/>
      <c r="D19" s="8"/>
      <c r="E19" s="9"/>
      <c r="F19" s="9"/>
      <c r="G19" s="9"/>
      <c r="H19" s="9"/>
    </row>
    <row r="20">
      <c r="B20" s="4">
        <v>16</v>
      </c>
      <c r="C20" s="8"/>
      <c r="D20" s="8"/>
      <c r="E20" s="9"/>
      <c r="F20" s="9"/>
      <c r="G20" s="9"/>
      <c r="H20" s="9"/>
    </row>
    <row r="21">
      <c r="B21" s="4">
        <v>17</v>
      </c>
      <c r="C21" s="8"/>
      <c r="D21" s="8"/>
      <c r="E21" s="9"/>
      <c r="F21" s="9"/>
      <c r="G21" s="9"/>
      <c r="H21" s="4"/>
    </row>
    <row r="22">
      <c r="B22" s="4">
        <v>18</v>
      </c>
      <c r="C22" s="8"/>
      <c r="D22" s="8"/>
      <c r="E22" s="9"/>
      <c r="F22" s="9"/>
      <c r="G22" s="9"/>
      <c r="H22" s="4"/>
    </row>
    <row r="23">
      <c r="B23" s="4">
        <v>19</v>
      </c>
      <c r="C23" s="5"/>
      <c r="D23" s="5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4"/>
      <c r="F25" s="4"/>
      <c r="G25" s="4"/>
      <c r="H25" s="4"/>
    </row>
    <row r="26">
      <c r="B26" s="4">
        <v>22</v>
      </c>
      <c r="C26" s="12"/>
      <c r="D26" s="12"/>
      <c r="E26" s="4"/>
      <c r="F26" s="4"/>
      <c r="G26" s="4"/>
      <c r="H26" s="4"/>
    </row>
    <row r="27">
      <c r="B27" s="4">
        <v>23</v>
      </c>
      <c r="C27" s="12"/>
      <c r="D27" s="12"/>
      <c r="E27" s="4"/>
      <c r="F27" s="4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59</v>
      </c>
      <c r="E37" s="14"/>
    </row>
    <row r="38">
      <c r="C38" s="15" t="s">
        <v>60</v>
      </c>
      <c r="D38" s="4">
        <f>COUNTIF(E5:E34,"&lt;40")</f>
        <v>0</v>
      </c>
      <c r="E38" s="2"/>
    </row>
    <row r="39">
      <c r="C39" s="16" t="s">
        <v>61</v>
      </c>
      <c r="D39" s="4">
        <f>SUMPRODUCT((E5:E34&gt;=40)*(E5:E34&lt;=69))</f>
        <v>0</v>
      </c>
      <c r="E39" s="2"/>
    </row>
    <row r="40">
      <c r="C40" s="17" t="s">
        <v>62</v>
      </c>
      <c r="D40" s="4">
        <f>SUMPRODUCT((E5:E34&gt;=70)*(E5:E34&lt;=80))</f>
        <v>0</v>
      </c>
      <c r="E40" s="2"/>
    </row>
    <row r="41">
      <c r="C41" s="18" t="s">
        <v>63</v>
      </c>
      <c r="D41" s="4">
        <f>SUMPRODUCT((E5:E34&gt;=81)*(E5:E34&lt;=101))</f>
        <v>0</v>
      </c>
      <c r="E41" s="2"/>
    </row>
    <row r="42">
      <c r="C42" s="19" t="s">
        <v>64</v>
      </c>
      <c r="D42" s="4">
        <f>COUNTIF(E5:E34,"&gt;101")</f>
        <v>0</v>
      </c>
      <c r="E42" s="2"/>
    </row>
    <row r="43">
      <c r="C43" s="20" t="s">
        <v>65</v>
      </c>
      <c r="D43" s="21">
        <f>SUM(D38:D42)</f>
        <v>0</v>
      </c>
      <c r="E43" s="2"/>
    </row>
    <row r="44">
      <c r="C44" s="22" t="s">
        <v>66</v>
      </c>
      <c r="D44" s="23">
        <f>COUNTIF(E5:E34,"Non évaluable")</f>
        <v>0</v>
      </c>
      <c r="E44" s="2"/>
    </row>
    <row r="45">
      <c r="C45" s="24" t="s">
        <v>67</v>
      </c>
      <c r="D45" s="4">
        <f>COUNTIF(E5:E34,"Absent")</f>
        <v>0</v>
      </c>
      <c r="E45" s="2"/>
    </row>
    <row r="46">
      <c r="C46" s="20" t="s">
        <v>68</v>
      </c>
      <c r="D46" s="21">
        <f>SUM(D43:D45)</f>
        <v>0</v>
      </c>
      <c r="E46" s="2"/>
    </row>
    <row r="49" ht="45">
      <c r="C49" s="9" t="s">
        <v>69</v>
      </c>
      <c r="D49" s="9" t="s">
        <v>59</v>
      </c>
    </row>
    <row r="50">
      <c r="C50" s="15" t="s">
        <v>60</v>
      </c>
      <c r="D50" s="4">
        <f>COUNTIF(F5:F34,"&lt;40")</f>
        <v>0</v>
      </c>
    </row>
    <row r="51">
      <c r="C51" s="16" t="s">
        <v>61</v>
      </c>
      <c r="D51" s="4">
        <f>SUMPRODUCT((F5:F34&gt;=40)*(F5:F34&lt;=69))</f>
        <v>0</v>
      </c>
    </row>
    <row r="52">
      <c r="C52" s="17" t="s">
        <v>62</v>
      </c>
      <c r="D52" s="4">
        <f>SUMPRODUCT((F5:F34&gt;=70)*(F5:F34&lt;=80))</f>
        <v>0</v>
      </c>
    </row>
    <row r="53">
      <c r="C53" s="18" t="s">
        <v>63</v>
      </c>
      <c r="D53" s="4">
        <f>SUMPRODUCT((F5:F34&gt;=81)*(F5:F34&lt;=101))</f>
        <v>0</v>
      </c>
    </row>
    <row r="54">
      <c r="C54" s="19" t="s">
        <v>64</v>
      </c>
      <c r="D54" s="4">
        <f>COUNTIF(F5:F34,"&gt;101")</f>
        <v>0</v>
      </c>
    </row>
    <row r="55">
      <c r="C55" s="20" t="s">
        <v>65</v>
      </c>
      <c r="D55" s="21">
        <f>SUM(D50:D54)</f>
        <v>0</v>
      </c>
    </row>
    <row r="56">
      <c r="C56" s="22" t="s">
        <v>66</v>
      </c>
      <c r="D56" s="23">
        <f>COUNTIF(F5:F34,"Non évaluable")</f>
        <v>0</v>
      </c>
    </row>
    <row r="57">
      <c r="C57" s="24" t="s">
        <v>67</v>
      </c>
      <c r="D57" s="4">
        <f>COUNTIF(F5:F34,"Absent")</f>
        <v>0</v>
      </c>
    </row>
    <row r="58">
      <c r="C58" s="20" t="s">
        <v>68</v>
      </c>
      <c r="D58" s="21">
        <f>SUM(D55:D57)</f>
        <v>0</v>
      </c>
    </row>
    <row r="61" ht="45">
      <c r="C61" s="9" t="s">
        <v>70</v>
      </c>
      <c r="D61" s="9" t="s">
        <v>59</v>
      </c>
    </row>
    <row r="62">
      <c r="C62" s="15" t="s">
        <v>60</v>
      </c>
      <c r="D62" s="4">
        <f>COUNTIF(G5:G34,"&lt;40")</f>
        <v>0</v>
      </c>
    </row>
    <row r="63">
      <c r="C63" s="16" t="s">
        <v>61</v>
      </c>
      <c r="D63" s="4">
        <f>SUMPRODUCT((G5:G34&gt;=40)*(G5:G34&lt;=69))</f>
        <v>0</v>
      </c>
    </row>
    <row r="64">
      <c r="C64" s="17" t="s">
        <v>62</v>
      </c>
      <c r="D64" s="4">
        <f>SUMPRODUCT((G5:G34&gt;=70)*(G5:G34&lt;=80))</f>
        <v>0</v>
      </c>
    </row>
    <row r="65">
      <c r="C65" s="18" t="s">
        <v>63</v>
      </c>
      <c r="D65" s="4">
        <f>SUMPRODUCT((G5:G34&gt;=81)*(G5:G34&lt;=101))</f>
        <v>0</v>
      </c>
    </row>
    <row r="66">
      <c r="C66" s="19" t="s">
        <v>64</v>
      </c>
      <c r="D66" s="4">
        <f>COUNTIF(G5:G34,"&gt;101")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500088-000C-4C5D-B03B-009B00B40034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4000D4-0017-4E19-8B72-005B0097001E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4A00DB-0062-4727-A95A-00AC00C6002C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16002A-004F-4FE2-86FA-006500690045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F000B0-00E0-49D2-8467-005700C60003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4F00D1-002C-4723-AD83-0058000B0077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250064-00E7-4DDF-98AB-000B007D00F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1C0049-009B-4D18-950D-007000C90050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F70023-002D-4C80-8BF5-007C00A00061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9A00AA-0059-48A7-8626-0088007B0038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ED00DB-0017-4F9D-B3D2-00B300B600D6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470015-0069-4DE6-91AF-0020004B00E1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F70081-009D-48BF-8730-007A00920009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39005A-00FD-4362-9200-005300090018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K63" activeCellId="0" sqref="K63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26" t="s">
        <v>123</v>
      </c>
      <c r="D2" s="4"/>
      <c r="F2" s="5" t="s">
        <v>1</v>
      </c>
      <c r="G2" s="5" t="s">
        <v>124</v>
      </c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 t="s">
        <v>125</v>
      </c>
      <c r="D5" s="8" t="s">
        <v>126</v>
      </c>
      <c r="E5" s="9">
        <v>85</v>
      </c>
      <c r="F5" s="9"/>
      <c r="G5" s="9"/>
      <c r="H5" s="9"/>
    </row>
    <row r="6">
      <c r="B6" s="4">
        <v>2</v>
      </c>
      <c r="C6" s="8" t="s">
        <v>127</v>
      </c>
      <c r="D6" s="8" t="s">
        <v>90</v>
      </c>
      <c r="E6" s="9">
        <v>45</v>
      </c>
      <c r="F6" s="9"/>
      <c r="G6" s="9"/>
      <c r="H6" s="9"/>
    </row>
    <row r="7">
      <c r="B7" s="4">
        <v>3</v>
      </c>
      <c r="C7" s="8" t="s">
        <v>128</v>
      </c>
      <c r="D7" s="8" t="s">
        <v>129</v>
      </c>
      <c r="E7" s="9">
        <v>86</v>
      </c>
      <c r="F7" s="9"/>
      <c r="G7" s="9"/>
      <c r="H7" s="9"/>
    </row>
    <row r="8">
      <c r="B8" s="4">
        <v>4</v>
      </c>
      <c r="C8" s="8" t="s">
        <v>130</v>
      </c>
      <c r="D8" s="8" t="s">
        <v>131</v>
      </c>
      <c r="E8" s="10" t="s">
        <v>46</v>
      </c>
      <c r="F8" s="9"/>
      <c r="G8" s="9"/>
      <c r="H8" s="10" t="s">
        <v>132</v>
      </c>
    </row>
    <row r="9" ht="15" customHeight="1">
      <c r="B9" s="4">
        <v>5</v>
      </c>
      <c r="C9" s="8" t="s">
        <v>133</v>
      </c>
      <c r="D9" s="8" t="s">
        <v>134</v>
      </c>
      <c r="E9" s="9">
        <v>50</v>
      </c>
      <c r="F9" s="9"/>
      <c r="G9" s="9"/>
      <c r="H9" s="9"/>
    </row>
    <row r="10">
      <c r="B10" s="4">
        <v>6</v>
      </c>
      <c r="C10" s="8" t="s">
        <v>18</v>
      </c>
      <c r="D10" s="8" t="s">
        <v>135</v>
      </c>
      <c r="E10" s="9">
        <v>32</v>
      </c>
      <c r="F10" s="9"/>
      <c r="G10" s="9"/>
      <c r="H10" s="9"/>
    </row>
    <row r="11">
      <c r="B11" s="4">
        <v>7</v>
      </c>
      <c r="C11" s="8" t="s">
        <v>136</v>
      </c>
      <c r="D11" s="8" t="s">
        <v>137</v>
      </c>
      <c r="E11" s="9">
        <v>82</v>
      </c>
      <c r="F11" s="9"/>
      <c r="G11" s="9"/>
      <c r="H11" s="9"/>
    </row>
    <row r="12">
      <c r="B12" s="4">
        <v>8</v>
      </c>
      <c r="C12" s="8" t="s">
        <v>138</v>
      </c>
      <c r="D12" s="8" t="s">
        <v>139</v>
      </c>
      <c r="E12" s="9">
        <v>48</v>
      </c>
      <c r="F12" s="9"/>
      <c r="G12" s="9"/>
      <c r="H12" s="9"/>
    </row>
    <row r="13">
      <c r="B13" s="4">
        <v>9</v>
      </c>
      <c r="C13" s="8" t="s">
        <v>140</v>
      </c>
      <c r="D13" s="8" t="s">
        <v>141</v>
      </c>
      <c r="E13" s="9">
        <v>60</v>
      </c>
      <c r="F13" s="9"/>
      <c r="G13" s="9"/>
      <c r="H13" s="9"/>
    </row>
    <row r="14">
      <c r="B14" s="4">
        <v>10</v>
      </c>
      <c r="C14" s="8" t="s">
        <v>142</v>
      </c>
      <c r="D14" s="8" t="s">
        <v>143</v>
      </c>
      <c r="E14" s="9">
        <v>14</v>
      </c>
      <c r="F14" s="9"/>
      <c r="G14" s="9"/>
      <c r="H14" s="9"/>
    </row>
    <row r="15">
      <c r="B15" s="4">
        <v>11</v>
      </c>
      <c r="C15" s="8" t="s">
        <v>144</v>
      </c>
      <c r="D15" s="8" t="s">
        <v>145</v>
      </c>
      <c r="E15" s="9">
        <v>5</v>
      </c>
      <c r="F15" s="9"/>
      <c r="G15" s="9"/>
      <c r="H15" s="9"/>
    </row>
    <row r="16" ht="15" customHeight="1">
      <c r="B16" s="4">
        <v>12</v>
      </c>
      <c r="C16" s="8" t="s">
        <v>146</v>
      </c>
      <c r="D16" s="8" t="s">
        <v>147</v>
      </c>
      <c r="E16" s="9">
        <v>65</v>
      </c>
      <c r="F16" s="9"/>
      <c r="G16" s="9"/>
      <c r="H16" s="9"/>
    </row>
    <row r="17">
      <c r="B17" s="4">
        <v>13</v>
      </c>
      <c r="C17" s="8" t="s">
        <v>148</v>
      </c>
      <c r="D17" s="8" t="s">
        <v>149</v>
      </c>
      <c r="E17" s="9">
        <v>28</v>
      </c>
      <c r="F17" s="9"/>
      <c r="G17" s="9"/>
      <c r="H17" s="9"/>
    </row>
    <row r="18">
      <c r="B18" s="4">
        <v>14</v>
      </c>
      <c r="C18" s="8" t="s">
        <v>148</v>
      </c>
      <c r="D18" s="8" t="s">
        <v>150</v>
      </c>
      <c r="E18" s="9">
        <v>0</v>
      </c>
      <c r="F18" s="9"/>
      <c r="G18" s="9"/>
      <c r="H18" s="9"/>
    </row>
    <row r="19">
      <c r="B19" s="4">
        <v>15</v>
      </c>
      <c r="C19" s="8" t="s">
        <v>151</v>
      </c>
      <c r="D19" s="8" t="s">
        <v>152</v>
      </c>
      <c r="E19" s="9">
        <v>14</v>
      </c>
      <c r="F19" s="9"/>
      <c r="G19" s="9"/>
      <c r="H19" s="9"/>
    </row>
    <row r="20">
      <c r="B20" s="4">
        <v>16</v>
      </c>
      <c r="C20" s="8" t="s">
        <v>153</v>
      </c>
      <c r="D20" s="8" t="s">
        <v>154</v>
      </c>
      <c r="E20" s="9">
        <v>1</v>
      </c>
      <c r="F20" s="9"/>
      <c r="G20" s="9"/>
      <c r="H20" s="9"/>
    </row>
    <row r="21">
      <c r="B21" s="4">
        <v>17</v>
      </c>
      <c r="C21" s="8" t="s">
        <v>155</v>
      </c>
      <c r="D21" s="8" t="s">
        <v>156</v>
      </c>
      <c r="E21" s="9">
        <v>68</v>
      </c>
      <c r="F21" s="9"/>
      <c r="G21" s="9"/>
      <c r="H21" s="4"/>
    </row>
    <row r="22">
      <c r="B22" s="4">
        <v>18</v>
      </c>
      <c r="C22" s="8" t="s">
        <v>157</v>
      </c>
      <c r="D22" s="8" t="s">
        <v>158</v>
      </c>
      <c r="E22" s="9">
        <v>100</v>
      </c>
      <c r="F22" s="9"/>
      <c r="G22" s="9"/>
      <c r="H22" s="4"/>
    </row>
    <row r="23">
      <c r="B23" s="4">
        <v>19</v>
      </c>
      <c r="C23" s="5" t="s">
        <v>159</v>
      </c>
      <c r="D23" s="5" t="s">
        <v>160</v>
      </c>
      <c r="E23" s="9">
        <v>57</v>
      </c>
      <c r="F23" s="9"/>
      <c r="G23" s="9"/>
      <c r="H23" s="4"/>
    </row>
    <row r="24">
      <c r="B24" s="4">
        <v>20</v>
      </c>
      <c r="C24" s="12" t="s">
        <v>161</v>
      </c>
      <c r="D24" s="12" t="s">
        <v>162</v>
      </c>
      <c r="E24" s="9">
        <v>89</v>
      </c>
      <c r="F24" s="9"/>
      <c r="G24" s="9"/>
      <c r="H24" s="4"/>
    </row>
    <row r="25">
      <c r="B25" s="4">
        <v>21</v>
      </c>
      <c r="C25" s="12" t="s">
        <v>109</v>
      </c>
      <c r="D25" s="12" t="s">
        <v>163</v>
      </c>
      <c r="E25" s="4">
        <v>60</v>
      </c>
      <c r="F25" s="4"/>
      <c r="G25" s="4"/>
      <c r="H25" s="4"/>
    </row>
    <row r="26">
      <c r="B26" s="4">
        <v>22</v>
      </c>
      <c r="C26" s="12" t="s">
        <v>164</v>
      </c>
      <c r="D26" s="12" t="s">
        <v>165</v>
      </c>
      <c r="E26" s="4">
        <v>94</v>
      </c>
      <c r="F26" s="4"/>
      <c r="G26" s="4"/>
      <c r="H26" s="4"/>
    </row>
    <row r="27">
      <c r="B27" s="4">
        <v>23</v>
      </c>
      <c r="C27" s="12" t="s">
        <v>119</v>
      </c>
      <c r="D27" s="12" t="s">
        <v>166</v>
      </c>
      <c r="E27" s="4">
        <v>2</v>
      </c>
      <c r="F27" s="4"/>
      <c r="G27" s="4"/>
      <c r="H27" s="4"/>
    </row>
    <row r="28">
      <c r="B28" s="4">
        <v>24</v>
      </c>
      <c r="C28" s="12" t="s">
        <v>167</v>
      </c>
      <c r="D28" s="12" t="s">
        <v>168</v>
      </c>
      <c r="E28" s="9">
        <v>72</v>
      </c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169</v>
      </c>
      <c r="E37" s="14"/>
    </row>
    <row r="38">
      <c r="C38" s="15" t="s">
        <v>60</v>
      </c>
      <c r="D38" s="4">
        <f>COUNTIF(E5:E34,"&lt;40")</f>
        <v>8</v>
      </c>
      <c r="E38" s="2"/>
    </row>
    <row r="39">
      <c r="C39" s="16" t="s">
        <v>61</v>
      </c>
      <c r="D39" s="4">
        <f>SUMPRODUCT((E5:E34&gt;=40)*(E5:E34&lt;=69))</f>
        <v>8</v>
      </c>
      <c r="E39" s="2"/>
    </row>
    <row r="40">
      <c r="C40" s="17" t="s">
        <v>62</v>
      </c>
      <c r="D40" s="4">
        <f>SUMPRODUCT((E5:E34&gt;=70)*(E5:E34&lt;=80))</f>
        <v>1</v>
      </c>
      <c r="E40" s="2"/>
    </row>
    <row r="41">
      <c r="C41" s="18" t="s">
        <v>63</v>
      </c>
      <c r="D41" s="4">
        <f>SUMPRODUCT((E5:E34&gt;=81)*(E5:E34&lt;=101))</f>
        <v>6</v>
      </c>
      <c r="E41" s="2"/>
    </row>
    <row r="42">
      <c r="C42" s="19" t="s">
        <v>64</v>
      </c>
      <c r="D42" s="4">
        <f>COUNTIF(E5:E34,"&gt;101")</f>
        <v>0</v>
      </c>
      <c r="E42" s="2"/>
    </row>
    <row r="43">
      <c r="C43" s="20" t="s">
        <v>65</v>
      </c>
      <c r="D43" s="21">
        <f>SUM(D38:D42)</f>
        <v>23</v>
      </c>
      <c r="E43" s="2"/>
    </row>
    <row r="44">
      <c r="C44" s="22" t="s">
        <v>66</v>
      </c>
      <c r="D44" s="23">
        <f>COUNTIF(E5:E34,"Non évaluable")</f>
        <v>0</v>
      </c>
      <c r="E44" s="2"/>
    </row>
    <row r="45">
      <c r="C45" s="24" t="s">
        <v>67</v>
      </c>
      <c r="D45" s="4">
        <f>COUNTIF(E5:E34,"Absent")</f>
        <v>0</v>
      </c>
      <c r="E45" s="2"/>
    </row>
    <row r="46">
      <c r="C46" s="20" t="s">
        <v>68</v>
      </c>
      <c r="D46" s="21">
        <f>SUM(D43:D45)</f>
        <v>23</v>
      </c>
      <c r="E46" s="2"/>
    </row>
    <row r="49" ht="45">
      <c r="C49" s="9" t="s">
        <v>69</v>
      </c>
      <c r="D49" s="9" t="s">
        <v>169</v>
      </c>
    </row>
    <row r="50">
      <c r="C50" s="15" t="s">
        <v>60</v>
      </c>
      <c r="D50" s="4">
        <f>COUNTIF(F5:F34,"&lt;40")</f>
        <v>0</v>
      </c>
    </row>
    <row r="51">
      <c r="C51" s="16" t="s">
        <v>61</v>
      </c>
      <c r="D51" s="4">
        <f>SUMPRODUCT((F5:F34&gt;=40)*(F5:F34&lt;=69))</f>
        <v>0</v>
      </c>
    </row>
    <row r="52">
      <c r="C52" s="17" t="s">
        <v>62</v>
      </c>
      <c r="D52" s="4">
        <f>SUMPRODUCT((F5:F34&gt;=70)*(F5:F34&lt;=80))</f>
        <v>0</v>
      </c>
    </row>
    <row r="53">
      <c r="C53" s="18" t="s">
        <v>63</v>
      </c>
      <c r="D53" s="4">
        <f>SUMPRODUCT((F5:F34&gt;=81)*(F5:F34&lt;=101))</f>
        <v>0</v>
      </c>
    </row>
    <row r="54">
      <c r="C54" s="19" t="s">
        <v>64</v>
      </c>
      <c r="D54" s="4">
        <f>COUNTIF(F5:F34,"&gt;101")</f>
        <v>0</v>
      </c>
    </row>
    <row r="55">
      <c r="C55" s="20" t="s">
        <v>65</v>
      </c>
      <c r="D55" s="21">
        <f>SUM(D50:D54)</f>
        <v>0</v>
      </c>
    </row>
    <row r="56">
      <c r="C56" s="22" t="s">
        <v>66</v>
      </c>
      <c r="D56" s="23">
        <f>COUNTIF(F5:F34,"Non évaluable")</f>
        <v>0</v>
      </c>
    </row>
    <row r="57">
      <c r="C57" s="24" t="s">
        <v>67</v>
      </c>
      <c r="D57" s="4">
        <f>COUNTIF(F5:F34,"Absent")</f>
        <v>0</v>
      </c>
    </row>
    <row r="58">
      <c r="C58" s="20" t="s">
        <v>68</v>
      </c>
      <c r="D58" s="21">
        <f>SUM(D55:D57)</f>
        <v>0</v>
      </c>
    </row>
    <row r="61" ht="45">
      <c r="C61" s="9" t="s">
        <v>70</v>
      </c>
      <c r="D61" s="9" t="s">
        <v>169</v>
      </c>
    </row>
    <row r="62">
      <c r="C62" s="15" t="s">
        <v>60</v>
      </c>
      <c r="D62" s="4">
        <f>COUNTIF(G5:G34,"&lt;40")</f>
        <v>0</v>
      </c>
    </row>
    <row r="63">
      <c r="C63" s="16" t="s">
        <v>61</v>
      </c>
      <c r="D63" s="4">
        <f>SUMPRODUCT((G5:G34&gt;=40)*(G5:G34&lt;=69))</f>
        <v>0</v>
      </c>
    </row>
    <row r="64">
      <c r="C64" s="17" t="s">
        <v>62</v>
      </c>
      <c r="D64" s="4">
        <f>SUMPRODUCT((G5:G34&gt;=70)*(G5:G34&lt;=80))</f>
        <v>0</v>
      </c>
    </row>
    <row r="65">
      <c r="C65" s="18" t="s">
        <v>63</v>
      </c>
      <c r="D65" s="4">
        <f>SUMPRODUCT((G5:G34&gt;=81)*(G5:G34&lt;=101))</f>
        <v>0</v>
      </c>
    </row>
    <row r="66">
      <c r="C66" s="19" t="s">
        <v>64</v>
      </c>
      <c r="D66" s="4">
        <f>COUNTIF(G5:G34,"&gt;101")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06003E-00CA-4D25-B241-00EF000D00B3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D00043-0015-45C7-A0E7-00FF005E0015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74005D-00DC-485B-ACDF-005A00BE00A7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610081-008E-44AE-87D3-003400B000E5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4F00C6-00F0-4B3A-AF1A-00B20070009B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8200E5-008F-42DB-A818-004B00C6004E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01001C-0045-491C-AA36-00E80040004D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7A0005-00CA-4FDE-A532-0049005000F6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F500C4-0001-4EA7-B1CB-003A00B7003A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EB0024-00F0-4C9E-86E7-000A000F00C7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47004D-00B0-4451-B5C9-0094000C0030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9C0059-00F1-4961-9F4A-00EB00970001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5C0045-00D4-4C95-82ED-0010009400A8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70006E-0022-4240-9C51-00FE005000E4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I72" activeCellId="0" sqref="I72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170</v>
      </c>
      <c r="D2" s="4"/>
      <c r="F2" s="5" t="s">
        <v>1</v>
      </c>
      <c r="G2" s="5" t="s">
        <v>171</v>
      </c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 t="s">
        <v>172</v>
      </c>
      <c r="D5" s="8" t="s">
        <v>173</v>
      </c>
      <c r="E5" s="9">
        <v>73</v>
      </c>
      <c r="F5" s="9">
        <v>105</v>
      </c>
      <c r="G5" s="9"/>
      <c r="H5" s="9"/>
    </row>
    <row r="6">
      <c r="B6" s="4">
        <v>2</v>
      </c>
      <c r="C6" s="8" t="s">
        <v>174</v>
      </c>
      <c r="D6" s="8" t="s">
        <v>175</v>
      </c>
      <c r="E6" s="9">
        <v>82</v>
      </c>
      <c r="F6" s="10" t="s">
        <v>176</v>
      </c>
      <c r="G6" s="9"/>
      <c r="H6" s="10" t="s">
        <v>52</v>
      </c>
    </row>
    <row r="7">
      <c r="B7" s="4">
        <v>3</v>
      </c>
      <c r="C7" s="8" t="s">
        <v>177</v>
      </c>
      <c r="D7" s="8" t="s">
        <v>178</v>
      </c>
      <c r="E7" s="9">
        <v>61</v>
      </c>
      <c r="F7" s="9">
        <v>59</v>
      </c>
      <c r="G7" s="9"/>
      <c r="H7" s="9"/>
    </row>
    <row r="8">
      <c r="B8" s="4">
        <v>4</v>
      </c>
      <c r="C8" s="8" t="s">
        <v>179</v>
      </c>
      <c r="D8" s="8" t="s">
        <v>180</v>
      </c>
      <c r="E8" s="9">
        <v>60</v>
      </c>
      <c r="F8" s="9">
        <v>78</v>
      </c>
      <c r="G8" s="9"/>
      <c r="H8" s="9"/>
    </row>
    <row r="9" ht="15" customHeight="1">
      <c r="B9" s="4">
        <v>5</v>
      </c>
      <c r="C9" s="8" t="s">
        <v>181</v>
      </c>
      <c r="D9" s="8" t="s">
        <v>182</v>
      </c>
      <c r="E9" s="9" t="s">
        <v>55</v>
      </c>
      <c r="F9" s="10" t="s">
        <v>176</v>
      </c>
      <c r="G9" s="9"/>
      <c r="H9" s="9"/>
    </row>
    <row r="10">
      <c r="B10" s="4">
        <v>6</v>
      </c>
      <c r="C10" s="8" t="s">
        <v>18</v>
      </c>
      <c r="D10" s="8" t="s">
        <v>183</v>
      </c>
      <c r="E10" s="9" t="s">
        <v>46</v>
      </c>
      <c r="F10" s="10" t="s">
        <v>184</v>
      </c>
      <c r="G10" s="9"/>
      <c r="H10" s="9" t="s">
        <v>185</v>
      </c>
    </row>
    <row r="11">
      <c r="B11" s="4">
        <v>7</v>
      </c>
      <c r="C11" s="8" t="s">
        <v>186</v>
      </c>
      <c r="D11" s="8" t="s">
        <v>187</v>
      </c>
      <c r="E11" s="9">
        <v>2</v>
      </c>
      <c r="F11" s="9">
        <v>38</v>
      </c>
      <c r="G11" s="9"/>
      <c r="H11" s="9"/>
    </row>
    <row r="12">
      <c r="B12" s="4">
        <v>8</v>
      </c>
      <c r="C12" s="8" t="s">
        <v>188</v>
      </c>
      <c r="D12" s="8" t="s">
        <v>189</v>
      </c>
      <c r="E12" s="9">
        <v>46</v>
      </c>
      <c r="F12" s="9">
        <v>53</v>
      </c>
      <c r="G12" s="9"/>
      <c r="H12" s="9"/>
    </row>
    <row r="13">
      <c r="B13" s="4">
        <v>9</v>
      </c>
      <c r="C13" s="8" t="s">
        <v>190</v>
      </c>
      <c r="D13" s="8" t="s">
        <v>191</v>
      </c>
      <c r="E13" s="9">
        <v>78</v>
      </c>
      <c r="F13" s="9">
        <v>78</v>
      </c>
      <c r="G13" s="9"/>
      <c r="H13" s="9"/>
    </row>
    <row r="14">
      <c r="B14" s="4">
        <v>10</v>
      </c>
      <c r="C14" s="8" t="s">
        <v>192</v>
      </c>
      <c r="D14" s="8" t="s">
        <v>193</v>
      </c>
      <c r="E14" s="9">
        <v>51</v>
      </c>
      <c r="F14" s="9">
        <v>64</v>
      </c>
      <c r="G14" s="9"/>
      <c r="H14" s="9"/>
    </row>
    <row r="15">
      <c r="B15" s="4">
        <v>11</v>
      </c>
      <c r="C15" s="8" t="s">
        <v>194</v>
      </c>
      <c r="D15" s="8" t="s">
        <v>195</v>
      </c>
      <c r="E15" s="9">
        <v>60</v>
      </c>
      <c r="F15" s="9">
        <v>69</v>
      </c>
      <c r="G15" s="9"/>
      <c r="H15" s="9"/>
    </row>
    <row r="16" ht="15" customHeight="1">
      <c r="B16" s="4">
        <v>12</v>
      </c>
      <c r="C16" s="8" t="s">
        <v>196</v>
      </c>
      <c r="D16" s="8" t="s">
        <v>197</v>
      </c>
      <c r="E16" s="9">
        <v>109</v>
      </c>
      <c r="F16" s="9">
        <v>113</v>
      </c>
      <c r="G16" s="9"/>
      <c r="H16" s="9"/>
    </row>
    <row r="17">
      <c r="B17" s="4">
        <v>13</v>
      </c>
      <c r="C17" s="8" t="s">
        <v>42</v>
      </c>
      <c r="D17" s="8" t="s">
        <v>198</v>
      </c>
      <c r="E17" s="9">
        <v>34</v>
      </c>
      <c r="F17" s="9">
        <v>52</v>
      </c>
      <c r="G17" s="9"/>
      <c r="H17" s="9"/>
    </row>
    <row r="18">
      <c r="B18" s="4">
        <v>14</v>
      </c>
      <c r="C18" s="8" t="s">
        <v>199</v>
      </c>
      <c r="D18" s="8" t="s">
        <v>200</v>
      </c>
      <c r="E18" s="9">
        <v>84</v>
      </c>
      <c r="F18" s="9">
        <v>99</v>
      </c>
      <c r="G18" s="9"/>
      <c r="H18" s="9"/>
    </row>
    <row r="19">
      <c r="B19" s="4">
        <v>15</v>
      </c>
      <c r="C19" s="8" t="s">
        <v>201</v>
      </c>
      <c r="D19" s="8" t="s">
        <v>202</v>
      </c>
      <c r="E19" s="9">
        <v>64</v>
      </c>
      <c r="F19" s="9">
        <v>87</v>
      </c>
      <c r="G19" s="9"/>
      <c r="H19" s="9"/>
    </row>
    <row r="20">
      <c r="B20" s="4">
        <v>16</v>
      </c>
      <c r="C20" s="8" t="s">
        <v>203</v>
      </c>
      <c r="D20" s="8" t="s">
        <v>204</v>
      </c>
      <c r="E20" s="10" t="s">
        <v>46</v>
      </c>
      <c r="F20" s="10" t="s">
        <v>20</v>
      </c>
      <c r="G20" s="9"/>
      <c r="H20" s="9"/>
    </row>
    <row r="21">
      <c r="B21" s="4">
        <v>17</v>
      </c>
      <c r="C21" s="8" t="s">
        <v>205</v>
      </c>
      <c r="D21" s="8" t="s">
        <v>206</v>
      </c>
      <c r="E21" s="9">
        <v>75</v>
      </c>
      <c r="F21" s="9">
        <v>113</v>
      </c>
      <c r="G21" s="9"/>
      <c r="H21" s="4"/>
    </row>
    <row r="22">
      <c r="B22" s="4">
        <v>18</v>
      </c>
      <c r="C22" s="8" t="s">
        <v>207</v>
      </c>
      <c r="D22" s="8" t="s">
        <v>208</v>
      </c>
      <c r="E22" s="9" t="s">
        <v>24</v>
      </c>
      <c r="F22" s="9">
        <v>92</v>
      </c>
      <c r="G22" s="9"/>
      <c r="H22" s="4"/>
    </row>
    <row r="23">
      <c r="B23" s="4">
        <v>19</v>
      </c>
      <c r="C23" s="5" t="s">
        <v>209</v>
      </c>
      <c r="D23" s="5" t="s">
        <v>210</v>
      </c>
      <c r="E23" s="9">
        <v>23</v>
      </c>
      <c r="F23" s="9">
        <v>46</v>
      </c>
      <c r="G23" s="9"/>
      <c r="H23" s="4"/>
    </row>
    <row r="24">
      <c r="B24" s="4">
        <v>20</v>
      </c>
      <c r="C24" s="12" t="s">
        <v>157</v>
      </c>
      <c r="D24" s="12" t="s">
        <v>211</v>
      </c>
      <c r="E24" s="9">
        <v>85</v>
      </c>
      <c r="F24" s="9">
        <v>100</v>
      </c>
      <c r="G24" s="9"/>
      <c r="H24" s="4"/>
    </row>
    <row r="25">
      <c r="B25" s="4">
        <v>21</v>
      </c>
      <c r="C25" s="12" t="s">
        <v>212</v>
      </c>
      <c r="D25" s="12" t="s">
        <v>213</v>
      </c>
      <c r="E25" s="4">
        <v>39</v>
      </c>
      <c r="F25" s="4">
        <v>53</v>
      </c>
      <c r="G25" s="4"/>
      <c r="H25" s="4"/>
    </row>
    <row r="26">
      <c r="B26" s="4">
        <v>22</v>
      </c>
      <c r="C26" s="12" t="s">
        <v>214</v>
      </c>
      <c r="D26" s="12" t="s">
        <v>87</v>
      </c>
      <c r="E26" s="4">
        <v>49</v>
      </c>
      <c r="F26" s="4">
        <v>59</v>
      </c>
      <c r="G26" s="4"/>
      <c r="H26" s="4"/>
    </row>
    <row r="27">
      <c r="B27" s="4">
        <v>23</v>
      </c>
      <c r="C27" s="12" t="s">
        <v>215</v>
      </c>
      <c r="D27" s="12" t="s">
        <v>216</v>
      </c>
      <c r="E27" s="4">
        <v>61</v>
      </c>
      <c r="F27" s="11" t="s">
        <v>217</v>
      </c>
      <c r="G27" s="4"/>
      <c r="H27" s="4"/>
    </row>
    <row r="28">
      <c r="B28" s="4">
        <v>24</v>
      </c>
      <c r="C28" s="12" t="s">
        <v>117</v>
      </c>
      <c r="D28" s="12" t="s">
        <v>218</v>
      </c>
      <c r="E28" s="9">
        <v>66</v>
      </c>
      <c r="F28" s="10">
        <v>74</v>
      </c>
      <c r="G28" s="9"/>
      <c r="H28" s="4"/>
    </row>
    <row r="29">
      <c r="B29" s="4">
        <v>25</v>
      </c>
      <c r="C29" s="25" t="s">
        <v>219</v>
      </c>
      <c r="D29" s="25" t="s">
        <v>220</v>
      </c>
      <c r="E29" s="4" t="s">
        <v>24</v>
      </c>
      <c r="F29" s="9">
        <v>104</v>
      </c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2.75">
      <c r="C37" s="9" t="s">
        <v>58</v>
      </c>
      <c r="D37" s="9" t="s">
        <v>169</v>
      </c>
      <c r="E37" s="14"/>
    </row>
    <row r="38">
      <c r="C38" s="15" t="s">
        <v>60</v>
      </c>
      <c r="D38" s="4">
        <f>COUNTIF(E5:E34,"&lt;40")</f>
        <v>4</v>
      </c>
      <c r="E38" s="2"/>
    </row>
    <row r="39">
      <c r="C39" s="16" t="s">
        <v>61</v>
      </c>
      <c r="D39" s="4">
        <f>SUMPRODUCT((E5:E34&gt;=40)*(E5:E34&lt;=69))</f>
        <v>9</v>
      </c>
      <c r="E39" s="2"/>
    </row>
    <row r="40">
      <c r="C40" s="17" t="s">
        <v>62</v>
      </c>
      <c r="D40" s="4">
        <f>SUMPRODUCT((E5:E34&gt;=70)*(E5:E34&lt;=80))</f>
        <v>3</v>
      </c>
      <c r="E40" s="2"/>
    </row>
    <row r="41">
      <c r="C41" s="18" t="s">
        <v>63</v>
      </c>
      <c r="D41" s="4">
        <f>SUMPRODUCT((E5:E34&gt;=81)*(E5:E34&lt;=101))</f>
        <v>3</v>
      </c>
      <c r="E41" s="2"/>
    </row>
    <row r="42">
      <c r="C42" s="19" t="s">
        <v>64</v>
      </c>
      <c r="D42" s="4">
        <f>COUNTIF(E5:E34,"&gt;101")</f>
        <v>1</v>
      </c>
      <c r="E42" s="2"/>
    </row>
    <row r="43">
      <c r="C43" s="20" t="s">
        <v>65</v>
      </c>
      <c r="D43" s="21">
        <f>SUM(D38:D42)</f>
        <v>20</v>
      </c>
      <c r="E43" s="2"/>
    </row>
    <row r="44">
      <c r="C44" s="22" t="s">
        <v>66</v>
      </c>
      <c r="D44" s="23">
        <v>2</v>
      </c>
      <c r="E44" s="2"/>
    </row>
    <row r="45">
      <c r="C45" s="24" t="s">
        <v>67</v>
      </c>
      <c r="D45" s="4">
        <v>3</v>
      </c>
      <c r="E45" s="2"/>
    </row>
    <row r="46">
      <c r="C46" s="20" t="s">
        <v>68</v>
      </c>
      <c r="D46" s="21">
        <f>SUM(D43:D45)</f>
        <v>25</v>
      </c>
      <c r="E46" s="2"/>
    </row>
    <row r="49" ht="42.75">
      <c r="C49" s="9" t="s">
        <v>69</v>
      </c>
      <c r="D49" s="9" t="s">
        <v>169</v>
      </c>
    </row>
    <row r="50">
      <c r="C50" s="15" t="s">
        <v>60</v>
      </c>
      <c r="D50" s="4">
        <f>COUNTIF(F5:F34,"&lt;40")</f>
        <v>1</v>
      </c>
    </row>
    <row r="51">
      <c r="C51" s="16" t="s">
        <v>61</v>
      </c>
      <c r="D51" s="4">
        <f>SUMPRODUCT((F5:F34&gt;=40)*(F5:F34&lt;=69))</f>
        <v>8</v>
      </c>
    </row>
    <row r="52">
      <c r="C52" s="17" t="s">
        <v>62</v>
      </c>
      <c r="D52" s="4">
        <f>SUMPRODUCT((F5:F34&gt;=70)*(F5:F34&lt;=80))</f>
        <v>3</v>
      </c>
    </row>
    <row r="53">
      <c r="C53" s="18" t="s">
        <v>63</v>
      </c>
      <c r="D53" s="4">
        <f>SUMPRODUCT((F5:F34&gt;=81)*(F5:F34&lt;=101))</f>
        <v>4</v>
      </c>
    </row>
    <row r="54">
      <c r="C54" s="19" t="s">
        <v>64</v>
      </c>
      <c r="D54" s="4">
        <f>COUNTIF(F5:F34,"&gt;101")</f>
        <v>4</v>
      </c>
    </row>
    <row r="55">
      <c r="C55" s="20" t="s">
        <v>65</v>
      </c>
      <c r="D55" s="21">
        <f>SUM(D50:D54)</f>
        <v>20</v>
      </c>
    </row>
    <row r="56">
      <c r="C56" s="22" t="s">
        <v>66</v>
      </c>
      <c r="D56" s="23">
        <v>2</v>
      </c>
    </row>
    <row r="57">
      <c r="C57" s="24" t="s">
        <v>67</v>
      </c>
      <c r="D57" s="4">
        <v>3</v>
      </c>
    </row>
    <row r="58">
      <c r="C58" s="20" t="s">
        <v>68</v>
      </c>
      <c r="D58" s="21">
        <f>SUM(D55:D57)</f>
        <v>25</v>
      </c>
    </row>
    <row r="61" ht="42.75">
      <c r="C61" s="9" t="s">
        <v>70</v>
      </c>
      <c r="D61" s="9" t="s">
        <v>169</v>
      </c>
    </row>
    <row r="62">
      <c r="C62" s="15" t="s">
        <v>60</v>
      </c>
      <c r="D62" s="4">
        <f>COUNTIF(G5:G34,"&lt;40")</f>
        <v>0</v>
      </c>
    </row>
    <row r="63">
      <c r="C63" s="16" t="s">
        <v>61</v>
      </c>
      <c r="D63" s="4">
        <f>SUMPRODUCT((G5:G34&gt;=40)*(G5:G34&lt;=69))</f>
        <v>0</v>
      </c>
    </row>
    <row r="64">
      <c r="C64" s="17" t="s">
        <v>62</v>
      </c>
      <c r="D64" s="4">
        <f>SUMPRODUCT((G5:G34&gt;=70)*(G5:G34&lt;=80))</f>
        <v>0</v>
      </c>
    </row>
    <row r="65">
      <c r="C65" s="18" t="s">
        <v>63</v>
      </c>
      <c r="D65" s="4">
        <f>SUMPRODUCT((G5:G34&gt;=81)*(G5:G34&lt;=101))</f>
        <v>0</v>
      </c>
    </row>
    <row r="66">
      <c r="C66" s="19" t="s">
        <v>64</v>
      </c>
      <c r="D66" s="4">
        <f>COUNTIF(G5:G34,"&gt;101")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B300C7-0009-40B2-B55E-00BC0002002E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4C009E-00EC-41A3-A841-009300B200A0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670071-00E1-4483-81D0-009C00AE008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BF00E1-0057-4391-8224-00E9006F0031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4700BF-0006-40A7-B623-003F009D0059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BF00A8-00E7-4D3F-9882-0049005200B8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570080-0046-4225-A1EE-00D500440096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1A0007-00AA-49C1-96F8-00C8006900B6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040036-00E6-4F4C-8D78-002600460047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FD0037-0008-4067-A99A-0060007F0038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0800C9-0096-4D52-8823-0016000C004C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8300DB-0057-493B-917E-0050009100FF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2000ED-00A7-44E7-80FD-00710001009D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A3008B-00CE-4D56-846D-0097004E0027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H71" activeCellId="0" sqref="H71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5" t="s">
        <v>71</v>
      </c>
      <c r="D2" s="4"/>
      <c r="F2" s="5" t="s">
        <v>1</v>
      </c>
      <c r="G2" s="5"/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/>
      <c r="D5" s="8"/>
      <c r="E5" s="9"/>
      <c r="F5" s="9"/>
      <c r="G5" s="9"/>
      <c r="H5" s="9"/>
    </row>
    <row r="6">
      <c r="B6" s="4">
        <v>2</v>
      </c>
      <c r="C6" s="8"/>
      <c r="D6" s="8"/>
      <c r="E6" s="9"/>
      <c r="F6" s="9"/>
      <c r="G6" s="9"/>
      <c r="H6" s="9"/>
    </row>
    <row r="7">
      <c r="B7" s="4">
        <v>3</v>
      </c>
      <c r="C7" s="8"/>
      <c r="D7" s="8"/>
      <c r="E7" s="9"/>
      <c r="F7" s="9"/>
      <c r="G7" s="9"/>
      <c r="H7" s="9"/>
    </row>
    <row r="8">
      <c r="B8" s="4">
        <v>4</v>
      </c>
      <c r="C8" s="8"/>
      <c r="D8" s="8"/>
      <c r="E8" s="9"/>
      <c r="F8" s="9"/>
      <c r="G8" s="9"/>
      <c r="H8" s="9"/>
    </row>
    <row r="9" ht="15" customHeight="1">
      <c r="B9" s="4">
        <v>5</v>
      </c>
      <c r="C9" s="8"/>
      <c r="D9" s="8"/>
      <c r="E9" s="9"/>
      <c r="F9" s="9"/>
      <c r="G9" s="9"/>
      <c r="H9" s="9"/>
    </row>
    <row r="10">
      <c r="B10" s="4">
        <v>6</v>
      </c>
      <c r="C10" s="8"/>
      <c r="D10" s="8"/>
      <c r="E10" s="9"/>
      <c r="F10" s="9"/>
      <c r="G10" s="9"/>
      <c r="H10" s="9"/>
    </row>
    <row r="11">
      <c r="B11" s="4">
        <v>7</v>
      </c>
      <c r="C11" s="8"/>
      <c r="D11" s="8"/>
      <c r="E11" s="9"/>
      <c r="F11" s="9"/>
      <c r="G11" s="9"/>
      <c r="H11" s="9"/>
    </row>
    <row r="12">
      <c r="B12" s="4">
        <v>8</v>
      </c>
      <c r="C12" s="8"/>
      <c r="D12" s="8"/>
      <c r="E12" s="9"/>
      <c r="F12" s="9"/>
      <c r="G12" s="9"/>
      <c r="H12" s="9"/>
    </row>
    <row r="13">
      <c r="B13" s="4">
        <v>9</v>
      </c>
      <c r="C13" s="8"/>
      <c r="D13" s="8"/>
      <c r="E13" s="9"/>
      <c r="F13" s="9"/>
      <c r="G13" s="9"/>
      <c r="H13" s="9"/>
    </row>
    <row r="14">
      <c r="B14" s="4">
        <v>10</v>
      </c>
      <c r="C14" s="8"/>
      <c r="D14" s="8"/>
      <c r="E14" s="9"/>
      <c r="F14" s="9"/>
      <c r="G14" s="9"/>
      <c r="H14" s="9"/>
    </row>
    <row r="15">
      <c r="B15" s="4">
        <v>11</v>
      </c>
      <c r="C15" s="8"/>
      <c r="D15" s="8"/>
      <c r="E15" s="9"/>
      <c r="F15" s="9"/>
      <c r="G15" s="9"/>
      <c r="H15" s="9"/>
    </row>
    <row r="16" ht="15" customHeight="1">
      <c r="B16" s="4">
        <v>12</v>
      </c>
      <c r="C16" s="8"/>
      <c r="D16" s="8"/>
      <c r="E16" s="9"/>
      <c r="F16" s="9"/>
      <c r="G16" s="9"/>
      <c r="H16" s="9"/>
    </row>
    <row r="17">
      <c r="B17" s="4">
        <v>13</v>
      </c>
      <c r="C17" s="8"/>
      <c r="D17" s="8"/>
      <c r="E17" s="9"/>
      <c r="F17" s="9"/>
      <c r="G17" s="9"/>
      <c r="H17" s="9"/>
    </row>
    <row r="18">
      <c r="B18" s="4">
        <v>14</v>
      </c>
      <c r="C18" s="8"/>
      <c r="D18" s="8"/>
      <c r="E18" s="9"/>
      <c r="F18" s="9"/>
      <c r="G18" s="9"/>
      <c r="H18" s="9"/>
    </row>
    <row r="19">
      <c r="B19" s="4">
        <v>15</v>
      </c>
      <c r="C19" s="8"/>
      <c r="D19" s="8"/>
      <c r="E19" s="9"/>
      <c r="F19" s="9"/>
      <c r="G19" s="9"/>
      <c r="H19" s="9"/>
    </row>
    <row r="20">
      <c r="B20" s="4">
        <v>16</v>
      </c>
      <c r="C20" s="8"/>
      <c r="D20" s="8"/>
      <c r="E20" s="9"/>
      <c r="F20" s="9"/>
      <c r="G20" s="9"/>
      <c r="H20" s="9"/>
    </row>
    <row r="21">
      <c r="B21" s="4">
        <v>17</v>
      </c>
      <c r="C21" s="8"/>
      <c r="D21" s="8"/>
      <c r="E21" s="9"/>
      <c r="F21" s="9"/>
      <c r="G21" s="9"/>
      <c r="H21" s="4"/>
    </row>
    <row r="22">
      <c r="B22" s="4">
        <v>18</v>
      </c>
      <c r="C22" s="8"/>
      <c r="D22" s="8"/>
      <c r="E22" s="9"/>
      <c r="F22" s="9"/>
      <c r="G22" s="9"/>
      <c r="H22" s="4"/>
    </row>
    <row r="23">
      <c r="B23" s="4">
        <v>19</v>
      </c>
      <c r="C23" s="5"/>
      <c r="D23" s="5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4"/>
      <c r="F25" s="4"/>
      <c r="G25" s="4"/>
      <c r="H25" s="4"/>
    </row>
    <row r="26">
      <c r="B26" s="4">
        <v>22</v>
      </c>
      <c r="C26" s="12"/>
      <c r="D26" s="12"/>
      <c r="E26" s="4"/>
      <c r="F26" s="4"/>
      <c r="G26" s="4"/>
      <c r="H26" s="4"/>
    </row>
    <row r="27">
      <c r="B27" s="4">
        <v>23</v>
      </c>
      <c r="C27" s="12"/>
      <c r="D27" s="12"/>
      <c r="E27" s="4"/>
      <c r="F27" s="4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169</v>
      </c>
      <c r="E37" s="14"/>
    </row>
    <row r="38">
      <c r="C38" s="15" t="s">
        <v>60</v>
      </c>
      <c r="D38" s="4">
        <f>COUNTIF(E5:E34,"&lt;40")</f>
        <v>0</v>
      </c>
      <c r="E38" s="2"/>
    </row>
    <row r="39">
      <c r="C39" s="16" t="s">
        <v>61</v>
      </c>
      <c r="D39" s="4">
        <f>SUMPRODUCT((E5:E34&gt;=40)*(E5:E34&lt;=69))</f>
        <v>0</v>
      </c>
      <c r="E39" s="2"/>
    </row>
    <row r="40">
      <c r="C40" s="17" t="s">
        <v>62</v>
      </c>
      <c r="D40" s="4">
        <f>SUMPRODUCT((E5:E34&gt;=70)*(E5:E34&lt;=80))</f>
        <v>0</v>
      </c>
      <c r="E40" s="2"/>
    </row>
    <row r="41">
      <c r="C41" s="18" t="s">
        <v>63</v>
      </c>
      <c r="D41" s="4">
        <f>SUMPRODUCT((E5:E34&gt;=81)*(E5:E34&lt;=101))</f>
        <v>0</v>
      </c>
      <c r="E41" s="2"/>
    </row>
    <row r="42">
      <c r="C42" s="19" t="s">
        <v>64</v>
      </c>
      <c r="D42" s="4">
        <f>COUNTIF(E5:E34,"&gt;101")</f>
        <v>0</v>
      </c>
      <c r="E42" s="2"/>
    </row>
    <row r="43">
      <c r="C43" s="20" t="s">
        <v>65</v>
      </c>
      <c r="D43" s="21">
        <f>SUM(D38:D42)</f>
        <v>0</v>
      </c>
      <c r="E43" s="2"/>
    </row>
    <row r="44">
      <c r="C44" s="22" t="s">
        <v>66</v>
      </c>
      <c r="D44" s="23">
        <f>COUNTIF(E5:E34,"Non évaluable")</f>
        <v>0</v>
      </c>
      <c r="E44" s="2"/>
    </row>
    <row r="45">
      <c r="C45" s="24" t="s">
        <v>67</v>
      </c>
      <c r="D45" s="4">
        <f>COUNTIF(E5:E34,"Absent")</f>
        <v>0</v>
      </c>
      <c r="E45" s="2"/>
    </row>
    <row r="46">
      <c r="C46" s="20" t="s">
        <v>68</v>
      </c>
      <c r="D46" s="21">
        <f>SUM(D43:D45)</f>
        <v>0</v>
      </c>
      <c r="E46" s="2"/>
    </row>
    <row r="49" ht="45">
      <c r="C49" s="9" t="s">
        <v>69</v>
      </c>
      <c r="D49" s="9" t="s">
        <v>169</v>
      </c>
    </row>
    <row r="50">
      <c r="C50" s="15" t="s">
        <v>60</v>
      </c>
      <c r="D50" s="4">
        <f>COUNTIF(F5:F34,"&lt;40")</f>
        <v>0</v>
      </c>
    </row>
    <row r="51">
      <c r="C51" s="16" t="s">
        <v>61</v>
      </c>
      <c r="D51" s="4">
        <f>SUMPRODUCT((F5:F34&gt;=40)*(F5:F34&lt;=69))</f>
        <v>0</v>
      </c>
    </row>
    <row r="52">
      <c r="C52" s="17" t="s">
        <v>62</v>
      </c>
      <c r="D52" s="4">
        <f>SUMPRODUCT((F5:F34&gt;=70)*(F5:F34&lt;=80))</f>
        <v>0</v>
      </c>
    </row>
    <row r="53">
      <c r="C53" s="18" t="s">
        <v>63</v>
      </c>
      <c r="D53" s="4">
        <f>SUMPRODUCT((F5:F34&gt;=81)*(F5:F34&lt;=101))</f>
        <v>0</v>
      </c>
    </row>
    <row r="54">
      <c r="C54" s="19" t="s">
        <v>64</v>
      </c>
      <c r="D54" s="4">
        <f>COUNTIF(F5:F34,"&gt;101")</f>
        <v>0</v>
      </c>
    </row>
    <row r="55">
      <c r="C55" s="20" t="s">
        <v>65</v>
      </c>
      <c r="D55" s="21">
        <f>SUM(D50:D54)</f>
        <v>0</v>
      </c>
    </row>
    <row r="56">
      <c r="C56" s="22" t="s">
        <v>66</v>
      </c>
      <c r="D56" s="23">
        <f>COUNTIF(F5:F34,"Non évaluable")</f>
        <v>0</v>
      </c>
    </row>
    <row r="57">
      <c r="C57" s="24" t="s">
        <v>67</v>
      </c>
      <c r="D57" s="4">
        <f>COUNTIF(F5:F34,"Absent")</f>
        <v>0</v>
      </c>
    </row>
    <row r="58">
      <c r="C58" s="20" t="s">
        <v>68</v>
      </c>
      <c r="D58" s="21">
        <f>SUM(D55:D57)</f>
        <v>0</v>
      </c>
    </row>
    <row r="61" ht="45">
      <c r="C61" s="9" t="s">
        <v>70</v>
      </c>
      <c r="D61" s="9" t="s">
        <v>169</v>
      </c>
    </row>
    <row r="62">
      <c r="C62" s="15" t="s">
        <v>60</v>
      </c>
      <c r="D62" s="4">
        <f>COUNTIF(G5:G34,"&lt;40")</f>
        <v>0</v>
      </c>
    </row>
    <row r="63">
      <c r="C63" s="16" t="s">
        <v>61</v>
      </c>
      <c r="D63" s="4">
        <f>SUMPRODUCT((G5:G34&gt;=40)*(G5:G34&lt;=69))</f>
        <v>0</v>
      </c>
    </row>
    <row r="64">
      <c r="C64" s="17" t="s">
        <v>62</v>
      </c>
      <c r="D64" s="4">
        <f>SUMPRODUCT((G5:G34&gt;=70)*(G5:G34&lt;=80))</f>
        <v>0</v>
      </c>
    </row>
    <row r="65">
      <c r="C65" s="18" t="s">
        <v>63</v>
      </c>
      <c r="D65" s="4">
        <f>SUMPRODUCT((G5:G34&gt;=81)*(G5:G34&lt;=101))</f>
        <v>0</v>
      </c>
    </row>
    <row r="66">
      <c r="C66" s="19" t="s">
        <v>64</v>
      </c>
      <c r="D66" s="4">
        <f>COUNTIF(G5:G34,"&gt;101")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360035-00DE-4737-A511-001500A100DA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79002E-00D2-4FDC-A974-00F70085006F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6E00DB-0050-4047-8CA7-0062009F00D3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1B0097-0087-4341-B2B4-00FC0072009E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FA0095-007E-438A-B14E-004800AC0028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320059-00D3-475E-A26C-00A5008C0003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AA0027-00C8-400C-86D2-00ED00BC007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D20097-0036-4DAA-940C-009E0023003A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610067-00C7-485D-A486-003100DF00E2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5100E4-009A-4DDF-8FB9-0041000C0053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D3000C-0032-4A99-B454-000B00D10056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C300D3-00E6-47E1-BA12-004F00AB0056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1F0084-0097-40CB-9F17-0030000400C5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B600D4-00B5-455F-B723-00D100C500A3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64" activeCellId="0" sqref="J64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5" t="s">
        <v>71</v>
      </c>
      <c r="D2" s="4"/>
      <c r="F2" s="5" t="s">
        <v>1</v>
      </c>
      <c r="G2" s="5"/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/>
      <c r="D5" s="8"/>
      <c r="E5" s="9"/>
      <c r="F5" s="9"/>
      <c r="G5" s="9"/>
      <c r="H5" s="9"/>
    </row>
    <row r="6">
      <c r="B6" s="4">
        <v>2</v>
      </c>
      <c r="C6" s="8"/>
      <c r="D6" s="8"/>
      <c r="E6" s="9"/>
      <c r="F6" s="9"/>
      <c r="G6" s="9"/>
      <c r="H6" s="9"/>
    </row>
    <row r="7">
      <c r="B7" s="4">
        <v>3</v>
      </c>
      <c r="C7" s="8"/>
      <c r="D7" s="8"/>
      <c r="E7" s="9"/>
      <c r="F7" s="9"/>
      <c r="G7" s="9"/>
      <c r="H7" s="9"/>
    </row>
    <row r="8">
      <c r="B8" s="4">
        <v>4</v>
      </c>
      <c r="C8" s="8"/>
      <c r="D8" s="8"/>
      <c r="E8" s="9"/>
      <c r="F8" s="9"/>
      <c r="G8" s="9"/>
      <c r="H8" s="9"/>
    </row>
    <row r="9" ht="15" customHeight="1">
      <c r="B9" s="4">
        <v>5</v>
      </c>
      <c r="C9" s="8"/>
      <c r="D9" s="8"/>
      <c r="E9" s="9"/>
      <c r="F9" s="9"/>
      <c r="G9" s="9"/>
      <c r="H9" s="9"/>
    </row>
    <row r="10">
      <c r="B10" s="4">
        <v>6</v>
      </c>
      <c r="C10" s="8"/>
      <c r="D10" s="8"/>
      <c r="E10" s="9"/>
      <c r="F10" s="9"/>
      <c r="G10" s="9"/>
      <c r="H10" s="9"/>
    </row>
    <row r="11">
      <c r="B11" s="4">
        <v>7</v>
      </c>
      <c r="C11" s="8"/>
      <c r="D11" s="8"/>
      <c r="E11" s="9"/>
      <c r="F11" s="9"/>
      <c r="G11" s="9"/>
      <c r="H11" s="9"/>
    </row>
    <row r="12">
      <c r="B12" s="4">
        <v>8</v>
      </c>
      <c r="C12" s="8"/>
      <c r="D12" s="8"/>
      <c r="E12" s="9"/>
      <c r="F12" s="9"/>
      <c r="G12" s="9"/>
      <c r="H12" s="9"/>
    </row>
    <row r="13">
      <c r="B13" s="4">
        <v>9</v>
      </c>
      <c r="C13" s="8"/>
      <c r="D13" s="8"/>
      <c r="E13" s="9"/>
      <c r="F13" s="9"/>
      <c r="G13" s="9"/>
      <c r="H13" s="9"/>
    </row>
    <row r="14">
      <c r="B14" s="4">
        <v>10</v>
      </c>
      <c r="C14" s="8"/>
      <c r="D14" s="8"/>
      <c r="E14" s="9"/>
      <c r="F14" s="9"/>
      <c r="G14" s="9"/>
      <c r="H14" s="9"/>
    </row>
    <row r="15">
      <c r="B15" s="4">
        <v>11</v>
      </c>
      <c r="C15" s="8"/>
      <c r="D15" s="8"/>
      <c r="E15" s="9"/>
      <c r="F15" s="9"/>
      <c r="G15" s="9"/>
      <c r="H15" s="9"/>
    </row>
    <row r="16" ht="15" customHeight="1">
      <c r="B16" s="4">
        <v>12</v>
      </c>
      <c r="C16" s="8"/>
      <c r="D16" s="8"/>
      <c r="E16" s="9"/>
      <c r="F16" s="9"/>
      <c r="G16" s="9"/>
      <c r="H16" s="9"/>
    </row>
    <row r="17">
      <c r="B17" s="4">
        <v>13</v>
      </c>
      <c r="C17" s="8"/>
      <c r="D17" s="8"/>
      <c r="E17" s="9"/>
      <c r="F17" s="9"/>
      <c r="G17" s="9"/>
      <c r="H17" s="9"/>
    </row>
    <row r="18">
      <c r="B18" s="4">
        <v>14</v>
      </c>
      <c r="C18" s="8"/>
      <c r="D18" s="8"/>
      <c r="E18" s="9"/>
      <c r="F18" s="9"/>
      <c r="G18" s="9"/>
      <c r="H18" s="9"/>
    </row>
    <row r="19">
      <c r="B19" s="4">
        <v>15</v>
      </c>
      <c r="C19" s="8"/>
      <c r="D19" s="8"/>
      <c r="E19" s="9"/>
      <c r="F19" s="9"/>
      <c r="G19" s="9"/>
      <c r="H19" s="9"/>
    </row>
    <row r="20">
      <c r="B20" s="4">
        <v>16</v>
      </c>
      <c r="C20" s="8"/>
      <c r="D20" s="8"/>
      <c r="E20" s="9"/>
      <c r="F20" s="9"/>
      <c r="G20" s="9"/>
      <c r="H20" s="9"/>
    </row>
    <row r="21">
      <c r="B21" s="4">
        <v>17</v>
      </c>
      <c r="C21" s="8"/>
      <c r="D21" s="8"/>
      <c r="E21" s="9"/>
      <c r="F21" s="9"/>
      <c r="G21" s="9"/>
      <c r="H21" s="4"/>
    </row>
    <row r="22">
      <c r="B22" s="4">
        <v>18</v>
      </c>
      <c r="C22" s="8"/>
      <c r="D22" s="8"/>
      <c r="E22" s="9"/>
      <c r="F22" s="9"/>
      <c r="G22" s="9"/>
      <c r="H22" s="4"/>
    </row>
    <row r="23">
      <c r="B23" s="4">
        <v>19</v>
      </c>
      <c r="C23" s="5"/>
      <c r="D23" s="5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4"/>
      <c r="F25" s="4"/>
      <c r="G25" s="4"/>
      <c r="H25" s="4"/>
    </row>
    <row r="26">
      <c r="B26" s="4">
        <v>22</v>
      </c>
      <c r="C26" s="12"/>
      <c r="D26" s="12"/>
      <c r="E26" s="4"/>
      <c r="F26" s="4"/>
      <c r="G26" s="4"/>
      <c r="H26" s="4"/>
    </row>
    <row r="27">
      <c r="B27" s="4">
        <v>23</v>
      </c>
      <c r="C27" s="12"/>
      <c r="D27" s="12"/>
      <c r="E27" s="4"/>
      <c r="F27" s="4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58</v>
      </c>
      <c r="D37" s="9" t="s">
        <v>169</v>
      </c>
      <c r="E37" s="14"/>
    </row>
    <row r="38">
      <c r="C38" s="15" t="s">
        <v>60</v>
      </c>
      <c r="D38" s="4">
        <f>COUNTIF(E5:E34,"&lt;40")</f>
        <v>0</v>
      </c>
      <c r="E38" s="2"/>
    </row>
    <row r="39">
      <c r="C39" s="16" t="s">
        <v>61</v>
      </c>
      <c r="D39" s="4">
        <f>SUMPRODUCT((E5:E34&gt;=40)*(E5:E34&lt;=69))</f>
        <v>0</v>
      </c>
      <c r="E39" s="2"/>
    </row>
    <row r="40">
      <c r="C40" s="17" t="s">
        <v>62</v>
      </c>
      <c r="D40" s="4">
        <f>SUMPRODUCT((E5:E34&gt;=70)*(E5:E34&lt;=80))</f>
        <v>0</v>
      </c>
      <c r="E40" s="2"/>
    </row>
    <row r="41">
      <c r="C41" s="18" t="s">
        <v>63</v>
      </c>
      <c r="D41" s="4">
        <f>SUMPRODUCT((E5:E34&gt;=81)*(E5:E34&lt;=101))</f>
        <v>0</v>
      </c>
      <c r="E41" s="2"/>
    </row>
    <row r="42">
      <c r="C42" s="19" t="s">
        <v>64</v>
      </c>
      <c r="D42" s="4">
        <f>COUNTIF(E5:E34,"&gt;101")</f>
        <v>0</v>
      </c>
      <c r="E42" s="2"/>
    </row>
    <row r="43">
      <c r="C43" s="20" t="s">
        <v>65</v>
      </c>
      <c r="D43" s="21">
        <f>SUM(D38:D42)</f>
        <v>0</v>
      </c>
      <c r="E43" s="2"/>
    </row>
    <row r="44">
      <c r="C44" s="22" t="s">
        <v>66</v>
      </c>
      <c r="D44" s="23">
        <f>COUNTIF(E5:E34,"Non évaluable")</f>
        <v>0</v>
      </c>
      <c r="E44" s="2"/>
    </row>
    <row r="45">
      <c r="C45" s="24" t="s">
        <v>67</v>
      </c>
      <c r="D45" s="4">
        <f>COUNTIF(E5:E34,"Absent")</f>
        <v>0</v>
      </c>
      <c r="E45" s="2"/>
    </row>
    <row r="46">
      <c r="C46" s="20" t="s">
        <v>68</v>
      </c>
      <c r="D46" s="21">
        <f>SUM(D43:D45)</f>
        <v>0</v>
      </c>
      <c r="E46" s="2"/>
    </row>
    <row r="49" ht="45">
      <c r="C49" s="9" t="s">
        <v>69</v>
      </c>
      <c r="D49" s="9" t="s">
        <v>169</v>
      </c>
    </row>
    <row r="50">
      <c r="C50" s="15" t="s">
        <v>60</v>
      </c>
      <c r="D50" s="4">
        <f>COUNTIF(F5:F34,"&lt;40")</f>
        <v>0</v>
      </c>
    </row>
    <row r="51">
      <c r="C51" s="16" t="s">
        <v>61</v>
      </c>
      <c r="D51" s="4">
        <f>SUMPRODUCT((F5:F34&gt;=40)*(F5:F34&lt;=69))</f>
        <v>0</v>
      </c>
    </row>
    <row r="52">
      <c r="C52" s="17" t="s">
        <v>62</v>
      </c>
      <c r="D52" s="4">
        <f>SUMPRODUCT((F5:F34&gt;=70)*(F5:F34&lt;=80))</f>
        <v>0</v>
      </c>
    </row>
    <row r="53">
      <c r="C53" s="18" t="s">
        <v>63</v>
      </c>
      <c r="D53" s="4">
        <f>SUMPRODUCT((F5:F34&gt;=81)*(F5:F34&lt;=101))</f>
        <v>0</v>
      </c>
    </row>
    <row r="54">
      <c r="C54" s="19" t="s">
        <v>64</v>
      </c>
      <c r="D54" s="4">
        <f>COUNTIF(F5:F34,"&gt;101")</f>
        <v>0</v>
      </c>
    </row>
    <row r="55">
      <c r="C55" s="20" t="s">
        <v>65</v>
      </c>
      <c r="D55" s="21">
        <f>SUM(D50:D54)</f>
        <v>0</v>
      </c>
    </row>
    <row r="56">
      <c r="C56" s="22" t="s">
        <v>66</v>
      </c>
      <c r="D56" s="23">
        <f>COUNTIF(F5:F34,"Non évaluable")</f>
        <v>0</v>
      </c>
    </row>
    <row r="57">
      <c r="C57" s="24" t="s">
        <v>67</v>
      </c>
      <c r="D57" s="4">
        <f>COUNTIF(F5:F34,"Absent")</f>
        <v>0</v>
      </c>
    </row>
    <row r="58">
      <c r="C58" s="20" t="s">
        <v>68</v>
      </c>
      <c r="D58" s="21">
        <f>SUM(D55:D57)</f>
        <v>0</v>
      </c>
    </row>
    <row r="61" ht="45">
      <c r="C61" s="9" t="s">
        <v>70</v>
      </c>
      <c r="D61" s="9" t="s">
        <v>169</v>
      </c>
    </row>
    <row r="62">
      <c r="C62" s="15" t="s">
        <v>60</v>
      </c>
      <c r="D62" s="4">
        <f>COUNTIF(G5:G34,"&lt;40")</f>
        <v>0</v>
      </c>
    </row>
    <row r="63">
      <c r="C63" s="16" t="s">
        <v>61</v>
      </c>
      <c r="D63" s="4">
        <f>SUMPRODUCT((G5:G34&gt;=40)*(G5:G34&lt;=69))</f>
        <v>0</v>
      </c>
    </row>
    <row r="64">
      <c r="C64" s="17" t="s">
        <v>62</v>
      </c>
      <c r="D64" s="4">
        <f>SUMPRODUCT((G5:G34&gt;=70)*(G5:G34&lt;=80))</f>
        <v>0</v>
      </c>
    </row>
    <row r="65">
      <c r="C65" s="18" t="s">
        <v>63</v>
      </c>
      <c r="D65" s="4">
        <f>SUMPRODUCT((G5:G34&gt;=81)*(G5:G34&lt;=101))</f>
        <v>0</v>
      </c>
    </row>
    <row r="66">
      <c r="C66" s="19" t="s">
        <v>64</v>
      </c>
      <c r="D66" s="4">
        <f>COUNTIF(G5:G34,"&gt;101")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6700F2-0025-4911-8718-001800DF0086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ED0074-003B-4727-B43B-0068004100D0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E0002A-0094-4A3C-A611-001000A5003F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36006E-0036-48B0-BA81-006200FB0059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7C008E-0047-44AC-BCA3-005500870015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71009D-00A1-4D31-A782-002D00F60089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9A0063-00A6-4C41-80C0-007C00AD0046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110087-00C1-46FC-9A86-005300C500A1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AC0070-00C7-4A23-84AC-003800DC0048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850060-00FA-483F-92AB-005D009D00BD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230084-006B-4182-AD99-000800DC00A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E1003E-00FB-4C98-B5B5-007400D70031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FB00A7-0046-423E-9C56-00D5007700D7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A600A8-004A-48FE-81C1-00EA000400E3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42" activeCellId="0" sqref="L42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221</v>
      </c>
      <c r="D2" s="4"/>
      <c r="F2" s="5" t="s">
        <v>1</v>
      </c>
      <c r="G2" s="5" t="s">
        <v>222</v>
      </c>
    </row>
    <row r="4"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>
      <c r="B5" s="4">
        <v>1</v>
      </c>
      <c r="C5" s="8" t="s">
        <v>223</v>
      </c>
      <c r="D5" s="8" t="s">
        <v>224</v>
      </c>
      <c r="E5" s="9">
        <v>110</v>
      </c>
      <c r="F5" s="9">
        <v>128</v>
      </c>
      <c r="G5" s="9"/>
      <c r="H5" s="9"/>
    </row>
    <row r="6">
      <c r="B6" s="4">
        <v>2</v>
      </c>
      <c r="C6" s="8" t="s">
        <v>225</v>
      </c>
      <c r="D6" s="8" t="s">
        <v>226</v>
      </c>
      <c r="E6" s="9">
        <v>62</v>
      </c>
      <c r="F6" s="9">
        <v>78</v>
      </c>
      <c r="G6" s="9"/>
      <c r="H6" s="9"/>
    </row>
    <row r="7">
      <c r="B7" s="4">
        <v>3</v>
      </c>
      <c r="C7" s="8" t="s">
        <v>177</v>
      </c>
      <c r="D7" s="8" t="s">
        <v>227</v>
      </c>
      <c r="E7" s="9">
        <v>31</v>
      </c>
      <c r="F7" s="10" t="s">
        <v>24</v>
      </c>
      <c r="G7" s="9"/>
      <c r="H7" s="9"/>
    </row>
    <row r="8">
      <c r="B8" s="4">
        <v>4</v>
      </c>
      <c r="C8" s="8" t="s">
        <v>228</v>
      </c>
      <c r="D8" s="8" t="s">
        <v>229</v>
      </c>
      <c r="E8" s="9" t="s">
        <v>21</v>
      </c>
      <c r="F8" s="10" t="s">
        <v>46</v>
      </c>
      <c r="G8" s="9"/>
      <c r="H8" s="9" t="s">
        <v>230</v>
      </c>
    </row>
    <row r="9" ht="15" customHeight="1">
      <c r="B9" s="4">
        <v>5</v>
      </c>
      <c r="C9" s="8" t="s">
        <v>231</v>
      </c>
      <c r="D9" s="8" t="s">
        <v>232</v>
      </c>
      <c r="E9" s="9">
        <v>79</v>
      </c>
      <c r="F9" s="10">
        <v>88</v>
      </c>
      <c r="G9" s="9"/>
      <c r="H9" s="9"/>
    </row>
    <row r="10">
      <c r="B10" s="4">
        <v>6</v>
      </c>
      <c r="C10" s="8" t="s">
        <v>233</v>
      </c>
      <c r="D10" s="8" t="s">
        <v>234</v>
      </c>
      <c r="E10" s="9">
        <v>39</v>
      </c>
      <c r="F10" s="10" t="s">
        <v>24</v>
      </c>
      <c r="G10" s="9"/>
      <c r="H10" s="9"/>
    </row>
    <row r="11">
      <c r="B11" s="4">
        <v>7</v>
      </c>
      <c r="C11" s="8" t="s">
        <v>235</v>
      </c>
      <c r="D11" s="8" t="s">
        <v>236</v>
      </c>
      <c r="E11" s="9">
        <v>31</v>
      </c>
      <c r="F11" s="9">
        <v>55</v>
      </c>
      <c r="G11" s="9"/>
      <c r="H11" s="9"/>
    </row>
    <row r="12">
      <c r="B12" s="4">
        <v>8</v>
      </c>
      <c r="C12" s="8" t="s">
        <v>237</v>
      </c>
      <c r="D12" s="8" t="s">
        <v>238</v>
      </c>
      <c r="E12" s="9" t="s">
        <v>21</v>
      </c>
      <c r="F12" s="10" t="s">
        <v>46</v>
      </c>
      <c r="G12" s="9"/>
      <c r="H12" s="9" t="s">
        <v>41</v>
      </c>
    </row>
    <row r="13">
      <c r="B13" s="4">
        <v>9</v>
      </c>
      <c r="C13" s="8" t="s">
        <v>239</v>
      </c>
      <c r="D13" s="8" t="s">
        <v>240</v>
      </c>
      <c r="E13" s="9">
        <v>0</v>
      </c>
      <c r="F13" s="10" t="s">
        <v>46</v>
      </c>
      <c r="G13" s="9"/>
      <c r="H13" s="9" t="s">
        <v>47</v>
      </c>
    </row>
    <row r="14">
      <c r="B14" s="4">
        <v>10</v>
      </c>
      <c r="C14" s="8" t="s">
        <v>241</v>
      </c>
      <c r="D14" s="8" t="s">
        <v>242</v>
      </c>
      <c r="E14" s="9">
        <v>75</v>
      </c>
      <c r="F14" s="9">
        <v>101</v>
      </c>
      <c r="G14" s="9"/>
      <c r="H14" s="9"/>
    </row>
    <row r="15">
      <c r="B15" s="4">
        <v>11</v>
      </c>
      <c r="C15" s="8" t="s">
        <v>243</v>
      </c>
      <c r="D15" s="8" t="s">
        <v>244</v>
      </c>
      <c r="E15" s="9">
        <v>49</v>
      </c>
      <c r="F15" s="9">
        <v>66</v>
      </c>
      <c r="G15" s="9"/>
      <c r="H15" s="9"/>
    </row>
    <row r="16" ht="15" customHeight="1">
      <c r="B16" s="4">
        <v>12</v>
      </c>
      <c r="C16" s="8" t="s">
        <v>245</v>
      </c>
      <c r="D16" s="8" t="s">
        <v>246</v>
      </c>
      <c r="E16" s="9">
        <v>23</v>
      </c>
      <c r="F16" s="9">
        <v>27</v>
      </c>
      <c r="G16" s="9"/>
      <c r="H16" s="9"/>
    </row>
    <row r="17">
      <c r="B17" s="4">
        <v>13</v>
      </c>
      <c r="C17" s="8" t="s">
        <v>247</v>
      </c>
      <c r="D17" s="8" t="s">
        <v>248</v>
      </c>
      <c r="E17" s="9">
        <v>101</v>
      </c>
      <c r="F17" s="9">
        <v>126</v>
      </c>
      <c r="G17" s="9"/>
      <c r="H17" s="9"/>
    </row>
    <row r="18">
      <c r="B18" s="4">
        <v>14</v>
      </c>
      <c r="C18" s="8" t="s">
        <v>35</v>
      </c>
      <c r="D18" s="8" t="s">
        <v>249</v>
      </c>
      <c r="E18" s="9">
        <v>78</v>
      </c>
      <c r="F18" s="9">
        <v>94</v>
      </c>
      <c r="G18" s="9"/>
      <c r="H18" s="9"/>
    </row>
    <row r="19">
      <c r="B19" s="4">
        <v>15</v>
      </c>
      <c r="C19" s="8" t="s">
        <v>250</v>
      </c>
      <c r="D19" s="8" t="s">
        <v>251</v>
      </c>
      <c r="E19" s="9">
        <v>74</v>
      </c>
      <c r="F19" s="9">
        <v>76</v>
      </c>
      <c r="G19" s="9"/>
      <c r="H19" s="9"/>
    </row>
    <row r="20">
      <c r="B20" s="4">
        <v>16</v>
      </c>
      <c r="C20" s="8" t="s">
        <v>252</v>
      </c>
      <c r="D20" s="8" t="s">
        <v>253</v>
      </c>
      <c r="E20" s="9" t="s">
        <v>176</v>
      </c>
      <c r="F20" s="10" t="s">
        <v>24</v>
      </c>
      <c r="G20" s="9"/>
      <c r="H20" s="9"/>
    </row>
    <row r="21">
      <c r="B21" s="4">
        <v>17</v>
      </c>
      <c r="C21" s="8" t="s">
        <v>254</v>
      </c>
      <c r="D21" s="8" t="s">
        <v>255</v>
      </c>
      <c r="E21" s="9" t="s">
        <v>176</v>
      </c>
      <c r="F21" s="10" t="s">
        <v>24</v>
      </c>
      <c r="G21" s="9"/>
      <c r="H21" s="4"/>
    </row>
    <row r="22">
      <c r="B22" s="4">
        <v>18</v>
      </c>
      <c r="C22" s="8" t="s">
        <v>256</v>
      </c>
      <c r="D22" s="8" t="s">
        <v>257</v>
      </c>
      <c r="E22" s="9">
        <v>52</v>
      </c>
      <c r="F22" s="9">
        <v>86</v>
      </c>
      <c r="G22" s="9"/>
      <c r="H22" s="4"/>
    </row>
    <row r="23">
      <c r="B23" s="4">
        <v>19</v>
      </c>
      <c r="C23" s="5" t="s">
        <v>258</v>
      </c>
      <c r="D23" s="5" t="s">
        <v>259</v>
      </c>
      <c r="E23" s="9">
        <v>110</v>
      </c>
      <c r="F23" s="9">
        <v>128</v>
      </c>
      <c r="G23" s="9"/>
      <c r="H23" s="4"/>
    </row>
    <row r="24">
      <c r="B24" s="4">
        <v>20</v>
      </c>
      <c r="C24" s="12" t="s">
        <v>260</v>
      </c>
      <c r="D24" s="12" t="s">
        <v>261</v>
      </c>
      <c r="E24" s="9">
        <v>31</v>
      </c>
      <c r="F24" s="10" t="s">
        <v>24</v>
      </c>
      <c r="G24" s="9"/>
      <c r="H24" s="11" t="s">
        <v>262</v>
      </c>
    </row>
    <row r="25">
      <c r="B25" s="4">
        <v>21</v>
      </c>
      <c r="C25" s="12" t="s">
        <v>263</v>
      </c>
      <c r="D25" s="12" t="s">
        <v>264</v>
      </c>
      <c r="E25" s="9" t="s">
        <v>217</v>
      </c>
      <c r="F25" s="10" t="s">
        <v>24</v>
      </c>
      <c r="G25" s="4"/>
      <c r="H25" s="4"/>
    </row>
    <row r="26">
      <c r="B26" s="4">
        <v>22</v>
      </c>
      <c r="C26" s="12" t="s">
        <v>265</v>
      </c>
      <c r="D26" s="12" t="s">
        <v>266</v>
      </c>
      <c r="E26" s="9">
        <v>27</v>
      </c>
      <c r="F26" s="10" t="s">
        <v>46</v>
      </c>
      <c r="G26" s="4"/>
      <c r="H26" s="11" t="s">
        <v>230</v>
      </c>
    </row>
    <row r="27">
      <c r="B27" s="4">
        <v>23</v>
      </c>
      <c r="C27" s="25" t="s">
        <v>267</v>
      </c>
      <c r="D27" s="25" t="s">
        <v>268</v>
      </c>
      <c r="E27" s="9"/>
      <c r="F27" s="9">
        <v>145</v>
      </c>
      <c r="G27" s="4"/>
      <c r="H27" s="4"/>
    </row>
    <row r="28">
      <c r="B28" s="4">
        <v>24</v>
      </c>
      <c r="C28" s="25" t="s">
        <v>269</v>
      </c>
      <c r="D28" s="25" t="s">
        <v>270</v>
      </c>
      <c r="E28" s="9"/>
      <c r="F28" s="9">
        <v>99</v>
      </c>
      <c r="G28" s="9"/>
      <c r="H28" s="4"/>
    </row>
    <row r="29">
      <c r="B29" s="4">
        <v>25</v>
      </c>
      <c r="C29" s="25" t="s">
        <v>271</v>
      </c>
      <c r="D29" s="25" t="s">
        <v>272</v>
      </c>
      <c r="E29" s="9"/>
      <c r="F29" s="10" t="s">
        <v>46</v>
      </c>
      <c r="G29" s="9"/>
      <c r="H29" s="11" t="s">
        <v>84</v>
      </c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5"/>
      <c r="D31" s="5"/>
      <c r="E31" s="9"/>
      <c r="F31" s="9"/>
      <c r="G31" s="9"/>
      <c r="H31" s="4"/>
    </row>
    <row r="32">
      <c r="B32" s="4">
        <v>28</v>
      </c>
      <c r="C32" s="5"/>
      <c r="D32" s="5"/>
      <c r="E32" s="9"/>
      <c r="F32" s="9"/>
      <c r="G32" s="9"/>
      <c r="H32" s="4"/>
    </row>
    <row r="33">
      <c r="B33" s="4">
        <v>29</v>
      </c>
      <c r="C33" s="8"/>
      <c r="D33" s="8"/>
      <c r="E33" s="9"/>
      <c r="F33" s="9"/>
      <c r="G33" s="9"/>
      <c r="H33" s="4"/>
    </row>
    <row r="34">
      <c r="B34" s="4">
        <v>30</v>
      </c>
      <c r="C34" s="5"/>
      <c r="D34" s="5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2.75">
      <c r="C37" s="9" t="s">
        <v>58</v>
      </c>
      <c r="D37" s="9" t="s">
        <v>273</v>
      </c>
      <c r="E37" s="14"/>
    </row>
    <row r="38">
      <c r="C38" s="15" t="s">
        <v>274</v>
      </c>
      <c r="D38" s="4">
        <f>COUNTIF(E5:E34,"&lt;72")</f>
        <v>10</v>
      </c>
      <c r="E38" s="2"/>
    </row>
    <row r="39">
      <c r="C39" s="16" t="s">
        <v>275</v>
      </c>
      <c r="D39" s="27">
        <f>SUMPRODUCT((E5:E34&gt;=72)*(E5:E34&lt;=98))</f>
        <v>4</v>
      </c>
      <c r="E39" s="2"/>
    </row>
    <row r="40">
      <c r="C40" s="17" t="s">
        <v>276</v>
      </c>
      <c r="D40" s="28">
        <f>SUMPRODUCT((E5:E34&gt;=99)*(E5:E34&lt;=116))</f>
        <v>3</v>
      </c>
      <c r="E40" s="2"/>
    </row>
    <row r="41">
      <c r="C41" s="18" t="s">
        <v>277</v>
      </c>
      <c r="D41" s="29">
        <f>SUMPRODUCT((E5:E34&gt;=117)*(E5:E34&lt;=141))</f>
        <v>0</v>
      </c>
      <c r="E41" s="2"/>
    </row>
    <row r="42">
      <c r="C42" s="19" t="s">
        <v>278</v>
      </c>
      <c r="D42" s="30">
        <f>COUNTIF(E5:E34,"&gt;141")</f>
        <v>0</v>
      </c>
      <c r="E42" s="2"/>
    </row>
    <row r="43">
      <c r="C43" s="20" t="s">
        <v>65</v>
      </c>
      <c r="D43" s="21">
        <f>SUM(D38:D42)</f>
        <v>17</v>
      </c>
      <c r="E43" s="2"/>
    </row>
    <row r="44">
      <c r="C44" s="22" t="s">
        <v>66</v>
      </c>
      <c r="D44" s="23">
        <v>2</v>
      </c>
      <c r="E44" s="2"/>
    </row>
    <row r="45">
      <c r="C45" s="24" t="s">
        <v>67</v>
      </c>
      <c r="D45" s="4">
        <v>3</v>
      </c>
      <c r="E45" s="2"/>
    </row>
    <row r="46">
      <c r="C46" s="20" t="s">
        <v>68</v>
      </c>
      <c r="D46" s="21">
        <f>SUM(D43:D45)</f>
        <v>22</v>
      </c>
      <c r="E46" s="2"/>
    </row>
    <row r="49" ht="42.75">
      <c r="C49" s="9" t="s">
        <v>69</v>
      </c>
      <c r="D49" s="9" t="s">
        <v>273</v>
      </c>
    </row>
    <row r="50">
      <c r="C50" s="15" t="s">
        <v>274</v>
      </c>
      <c r="D50" s="31">
        <f>COUNTIF(F5:F34,"&lt;72")</f>
        <v>3</v>
      </c>
    </row>
    <row r="51">
      <c r="C51" s="16" t="s">
        <v>275</v>
      </c>
      <c r="D51" s="27">
        <f>SUMPRODUCT((F5:F34&gt;=72)*(F5:F34&lt;=98))</f>
        <v>5</v>
      </c>
    </row>
    <row r="52">
      <c r="C52" s="17" t="s">
        <v>276</v>
      </c>
      <c r="D52" s="28">
        <f>SUMPRODUCT((F5:F34&gt;=99)*(F5:F34&lt;=116))</f>
        <v>2</v>
      </c>
    </row>
    <row r="53">
      <c r="C53" s="18" t="s">
        <v>277</v>
      </c>
      <c r="D53" s="29">
        <f>SUMPRODUCT((F5:F34&gt;=117)*(F5:F34&lt;=141))</f>
        <v>3</v>
      </c>
    </row>
    <row r="54">
      <c r="C54" s="19" t="s">
        <v>278</v>
      </c>
      <c r="D54" s="30">
        <f>COUNTIF(F5:F34,"&gt;141")</f>
        <v>1</v>
      </c>
    </row>
    <row r="55">
      <c r="C55" s="20" t="s">
        <v>65</v>
      </c>
      <c r="D55" s="21">
        <f>SUM(D50:D54)</f>
        <v>14</v>
      </c>
    </row>
    <row r="56">
      <c r="C56" s="22" t="s">
        <v>66</v>
      </c>
      <c r="D56" s="23">
        <v>5</v>
      </c>
    </row>
    <row r="57">
      <c r="C57" s="24" t="s">
        <v>67</v>
      </c>
      <c r="D57" s="4">
        <v>6</v>
      </c>
    </row>
    <row r="58">
      <c r="C58" s="20" t="s">
        <v>68</v>
      </c>
      <c r="D58" s="21">
        <f>SUM(D55:D57)</f>
        <v>25</v>
      </c>
    </row>
    <row r="61" ht="42.75">
      <c r="C61" s="9" t="s">
        <v>70</v>
      </c>
      <c r="D61" s="9" t="s">
        <v>273</v>
      </c>
    </row>
    <row r="62">
      <c r="C62" s="15" t="s">
        <v>274</v>
      </c>
      <c r="D62" s="32">
        <f>COUNTIF(G5:G34,"&lt;72")</f>
        <v>0</v>
      </c>
    </row>
    <row r="63">
      <c r="C63" s="16" t="s">
        <v>275</v>
      </c>
      <c r="D63" s="27">
        <f>SUMPRODUCT((G5:G34&gt;=72)*(G5:G34&lt;=98))</f>
        <v>0</v>
      </c>
    </row>
    <row r="64">
      <c r="C64" s="17" t="s">
        <v>276</v>
      </c>
      <c r="D64" s="33">
        <f>SUMPRODUCT((G5:G34&gt;=99)*(G5:G34&lt;=116))</f>
        <v>0</v>
      </c>
    </row>
    <row r="65">
      <c r="C65" s="18" t="s">
        <v>277</v>
      </c>
      <c r="D65" s="29">
        <f>SUMPRODUCT((G5:G34&gt;=117)*(G5:G34&lt;=141))</f>
        <v>0</v>
      </c>
    </row>
    <row r="66">
      <c r="C66" s="19" t="s">
        <v>278</v>
      </c>
      <c r="D66" s="30">
        <f>COUNTIF(G5:G34,"&gt;141")</f>
        <v>0</v>
      </c>
    </row>
    <row r="67">
      <c r="C67" s="20" t="s">
        <v>65</v>
      </c>
      <c r="D67" s="21">
        <f>SUM(D62:D66)</f>
        <v>0</v>
      </c>
    </row>
    <row r="68">
      <c r="C68" s="22" t="s">
        <v>66</v>
      </c>
      <c r="D68" s="23">
        <f>COUNTIF(G5:G34,"Non évaluable")</f>
        <v>0</v>
      </c>
    </row>
    <row r="69">
      <c r="C69" s="24" t="s">
        <v>67</v>
      </c>
      <c r="D69" s="4">
        <f>COUNTIF(G5:G34,"Absent")</f>
        <v>0</v>
      </c>
    </row>
    <row r="70">
      <c r="C70" s="20" t="s">
        <v>68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" operator="lessThan" id="{004D00CB-0014-481C-B17C-009000B00026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32" operator="between" id="{00110064-00B8-4B3A-B0AE-007A003F00EB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8" operator="lessThan" id="{00630069-00B3-4F80-856C-000C003A002F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7" operator="lessThan" id="{00C4005C-002E-4E9E-A572-0086005300B7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6" operator="between" id="{00EB0047-0038-4600-829A-006D00EC00DE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5" operator="between" id="{00A900C4-00D3-4D7A-8CD0-006E00C10078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4" operator="between" id="{003A00F0-0080-4083-9A37-001700D0000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3" operator="greaterThan" id="{00830036-004B-41A4-A12A-00EF007600D3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2" operator="greaterThan" id="{00530022-00C5-48DB-86C8-007D00A30037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7100AA-00CA-4564-8425-000600910086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140057-00EE-4241-BAE5-00FE00C1009A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C9008C-00BC-4092-935D-008600460065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55008E-0023-4BCF-AAC3-0001000A005F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F80089-0000-495E-BC68-0056009400B4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DB0016-006C-4076-9F3B-0015008700C1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B7000E-0071-4658-A545-00E4009C00B2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E7009F-0080-4632-81C4-00F2000F007B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B6006A-0089-41F5-9D1C-00FF00F50014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9D0061-00CF-43EB-8497-00B8007F0010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32007B-00F0-47B7-B009-00E20046006B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010018-001B-4CED-B665-007C006D00FF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B100BD-00DD-44A1-9BA8-007300180011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B000E5-0099-4F44-87E7-00380075005C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ONLYOFFICE/5.5.3.39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Béatrice  JEAN-LOUIS </cp:lastModifiedBy>
  <cp:revision>2</cp:revision>
  <dcterms:created xsi:type="dcterms:W3CDTF">2016-11-08T19:20:00Z</dcterms:created>
  <dcterms:modified xsi:type="dcterms:W3CDTF">2021-04-18T23:46:44Z</dcterms:modified>
</cp:coreProperties>
</file>