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firstSheet="1" activeTab="8"/>
  </bookViews>
  <sheets>
    <sheet name="fluence CE2 A" sheetId="1" r:id="rId1"/>
    <sheet name="fluence CE2 B" sheetId="2" r:id="rId2"/>
    <sheet name="fluence CE1 A" sheetId="3" r:id="rId3"/>
    <sheet name="fluence CE2 D" sheetId="4" r:id="rId4"/>
    <sheet name="fluence CM1 A" sheetId="5" r:id="rId5"/>
    <sheet name="fluence CM1 B" sheetId="6" r:id="rId6"/>
    <sheet name="fluence CM1 C" sheetId="7" r:id="rId7"/>
    <sheet name="fluence CM1 D" sheetId="8" r:id="rId8"/>
    <sheet name="fluence CM2 A " sheetId="9" r:id="rId9"/>
    <sheet name="fluence CM2 B" sheetId="10" r:id="rId10"/>
    <sheet name="fluence CM2 C" sheetId="11" r:id="rId11"/>
    <sheet name="fluence CM2 D" sheetId="12" r:id="rId12"/>
  </sheets>
  <calcPr calcId="162913"/>
</workbook>
</file>

<file path=xl/calcChain.xml><?xml version="1.0" encoding="utf-8"?>
<calcChain xmlns="http://schemas.openxmlformats.org/spreadsheetml/2006/main">
  <c r="D69" i="12" l="1"/>
  <c r="D68" i="12"/>
  <c r="D66" i="12"/>
  <c r="D65" i="12"/>
  <c r="D64" i="12"/>
  <c r="D63" i="12"/>
  <c r="D62" i="12"/>
  <c r="D67" i="12" s="1"/>
  <c r="D70" i="12" s="1"/>
  <c r="D57" i="12"/>
  <c r="D56" i="12"/>
  <c r="D54" i="12"/>
  <c r="D53" i="12"/>
  <c r="D52" i="12"/>
  <c r="D51" i="12"/>
  <c r="D50" i="12"/>
  <c r="D55" i="12" s="1"/>
  <c r="D58" i="12" s="1"/>
  <c r="D45" i="12"/>
  <c r="D44" i="12"/>
  <c r="D42" i="12"/>
  <c r="D41" i="12"/>
  <c r="D40" i="12"/>
  <c r="D39" i="12"/>
  <c r="D38" i="12"/>
  <c r="D43" i="12" s="1"/>
  <c r="D46" i="12" s="1"/>
  <c r="D69" i="11"/>
  <c r="D68" i="11"/>
  <c r="D66" i="11"/>
  <c r="D65" i="11"/>
  <c r="D64" i="11"/>
  <c r="D63" i="11"/>
  <c r="D62" i="11"/>
  <c r="D67" i="11" s="1"/>
  <c r="D70" i="11" s="1"/>
  <c r="D57" i="11"/>
  <c r="D56" i="11"/>
  <c r="D54" i="11"/>
  <c r="D53" i="11"/>
  <c r="D52" i="11"/>
  <c r="D51" i="11"/>
  <c r="D50" i="11"/>
  <c r="D55" i="11" s="1"/>
  <c r="D58" i="11" s="1"/>
  <c r="D45" i="11"/>
  <c r="D44" i="11"/>
  <c r="D42" i="11"/>
  <c r="D41" i="11"/>
  <c r="D40" i="11"/>
  <c r="D39" i="11"/>
  <c r="D38" i="11"/>
  <c r="D43" i="11" s="1"/>
  <c r="D46" i="11" s="1"/>
  <c r="D69" i="10"/>
  <c r="D68" i="10"/>
  <c r="D66" i="10"/>
  <c r="D65" i="10"/>
  <c r="D64" i="10"/>
  <c r="D63" i="10"/>
  <c r="D62" i="10"/>
  <c r="D67" i="10" s="1"/>
  <c r="D70" i="10" s="1"/>
  <c r="D56" i="10"/>
  <c r="D54" i="10"/>
  <c r="D53" i="10"/>
  <c r="D52" i="10"/>
  <c r="D51" i="10"/>
  <c r="D50" i="10"/>
  <c r="D55" i="10" s="1"/>
  <c r="D58" i="10" s="1"/>
  <c r="D44" i="10"/>
  <c r="D42" i="10"/>
  <c r="D41" i="10"/>
  <c r="D40" i="10"/>
  <c r="D39" i="10"/>
  <c r="D43" i="10" s="1"/>
  <c r="D46" i="10" s="1"/>
  <c r="D38" i="10"/>
  <c r="D68" i="9"/>
  <c r="D67" i="9"/>
  <c r="D66" i="9"/>
  <c r="D69" i="9" s="1"/>
  <c r="D65" i="9"/>
  <c r="D64" i="9"/>
  <c r="D63" i="9"/>
  <c r="D62" i="9"/>
  <c r="D61" i="9"/>
  <c r="D55" i="9"/>
  <c r="D53" i="9"/>
  <c r="D52" i="9"/>
  <c r="D51" i="9"/>
  <c r="D50" i="9"/>
  <c r="D49" i="9"/>
  <c r="D54" i="9" s="1"/>
  <c r="D57" i="9" s="1"/>
  <c r="D44" i="9"/>
  <c r="D42" i="9"/>
  <c r="D45" i="9" s="1"/>
  <c r="D41" i="9"/>
  <c r="D40" i="9"/>
  <c r="D39" i="9"/>
  <c r="D38" i="9"/>
  <c r="D37" i="9"/>
  <c r="D69" i="8"/>
  <c r="D68" i="8"/>
  <c r="D66" i="8"/>
  <c r="D65" i="8"/>
  <c r="D64" i="8"/>
  <c r="D63" i="8"/>
  <c r="D62" i="8"/>
  <c r="D67" i="8" s="1"/>
  <c r="D70" i="8" s="1"/>
  <c r="D57" i="8"/>
  <c r="D56" i="8"/>
  <c r="D54" i="8"/>
  <c r="D53" i="8"/>
  <c r="D55" i="8" s="1"/>
  <c r="D58" i="8" s="1"/>
  <c r="D52" i="8"/>
  <c r="D51" i="8"/>
  <c r="D50" i="8"/>
  <c r="D45" i="8"/>
  <c r="D44" i="8"/>
  <c r="D42" i="8"/>
  <c r="D41" i="8"/>
  <c r="D40" i="8"/>
  <c r="D39" i="8"/>
  <c r="D38" i="8"/>
  <c r="D43" i="8" s="1"/>
  <c r="D46" i="8" s="1"/>
  <c r="D68" i="7"/>
  <c r="D67" i="7"/>
  <c r="D66" i="7"/>
  <c r="D69" i="7" s="1"/>
  <c r="D65" i="7"/>
  <c r="D64" i="7"/>
  <c r="D63" i="7"/>
  <c r="D62" i="7"/>
  <c r="D61" i="7"/>
  <c r="D55" i="7"/>
  <c r="D53" i="7"/>
  <c r="D52" i="7"/>
  <c r="D51" i="7"/>
  <c r="D50" i="7"/>
  <c r="D49" i="7"/>
  <c r="D54" i="7" s="1"/>
  <c r="D43" i="7"/>
  <c r="D41" i="7"/>
  <c r="D40" i="7"/>
  <c r="D39" i="7"/>
  <c r="D38" i="7"/>
  <c r="D37" i="7"/>
  <c r="D42" i="7" s="1"/>
  <c r="D45" i="7" s="1"/>
  <c r="D68" i="6"/>
  <c r="D67" i="6"/>
  <c r="D66" i="6"/>
  <c r="D69" i="6" s="1"/>
  <c r="D65" i="6"/>
  <c r="D64" i="6"/>
  <c r="D63" i="6"/>
  <c r="D62" i="6"/>
  <c r="D61" i="6"/>
  <c r="D56" i="6"/>
  <c r="D55" i="6"/>
  <c r="D53" i="6"/>
  <c r="D52" i="6"/>
  <c r="D51" i="6"/>
  <c r="D50" i="6"/>
  <c r="D49" i="6"/>
  <c r="D54" i="6" s="1"/>
  <c r="D57" i="6" s="1"/>
  <c r="D43" i="6"/>
  <c r="D41" i="6"/>
  <c r="D40" i="6"/>
  <c r="D39" i="6"/>
  <c r="D38" i="6"/>
  <c r="D37" i="6"/>
  <c r="D42" i="6" s="1"/>
  <c r="D45" i="6" s="1"/>
  <c r="D69" i="5"/>
  <c r="D68" i="5"/>
  <c r="D66" i="5"/>
  <c r="D65" i="5"/>
  <c r="D64" i="5"/>
  <c r="D63" i="5"/>
  <c r="D62" i="5"/>
  <c r="D67" i="5" s="1"/>
  <c r="D70" i="5" s="1"/>
  <c r="D57" i="5"/>
  <c r="D54" i="5"/>
  <c r="D53" i="5"/>
  <c r="D52" i="5"/>
  <c r="D51" i="5"/>
  <c r="D50" i="5"/>
  <c r="D55" i="5" s="1"/>
  <c r="D58" i="5" s="1"/>
  <c r="D45" i="5"/>
  <c r="D42" i="5"/>
  <c r="D41" i="5"/>
  <c r="D40" i="5"/>
  <c r="D43" i="5" s="1"/>
  <c r="D46" i="5" s="1"/>
  <c r="D39" i="5"/>
  <c r="D38" i="5"/>
  <c r="D69" i="4"/>
  <c r="D68" i="4"/>
  <c r="D66" i="4"/>
  <c r="D65" i="4"/>
  <c r="D64" i="4"/>
  <c r="D63" i="4"/>
  <c r="D62" i="4"/>
  <c r="D67" i="4" s="1"/>
  <c r="D70" i="4" s="1"/>
  <c r="D57" i="4"/>
  <c r="D56" i="4"/>
  <c r="D55" i="4"/>
  <c r="D58" i="4" s="1"/>
  <c r="D54" i="4"/>
  <c r="D53" i="4"/>
  <c r="D52" i="4"/>
  <c r="D51" i="4"/>
  <c r="D50" i="4"/>
  <c r="D45" i="4"/>
  <c r="D44" i="4"/>
  <c r="D42" i="4"/>
  <c r="D41" i="4"/>
  <c r="D40" i="4"/>
  <c r="D39" i="4"/>
  <c r="D38" i="4"/>
  <c r="D43" i="4" s="1"/>
  <c r="D46" i="4" s="1"/>
  <c r="D69" i="3"/>
  <c r="D68" i="3"/>
  <c r="D66" i="3"/>
  <c r="D65" i="3"/>
  <c r="D64" i="3"/>
  <c r="D67" i="3" s="1"/>
  <c r="D70" i="3" s="1"/>
  <c r="D63" i="3"/>
  <c r="D62" i="3"/>
  <c r="D57" i="3"/>
  <c r="D56" i="3"/>
  <c r="D54" i="3"/>
  <c r="D53" i="3"/>
  <c r="D52" i="3"/>
  <c r="D51" i="3"/>
  <c r="D50" i="3"/>
  <c r="D55" i="3" s="1"/>
  <c r="D58" i="3" s="1"/>
  <c r="D45" i="3"/>
  <c r="D44" i="3"/>
  <c r="D42" i="3"/>
  <c r="D41" i="3"/>
  <c r="D40" i="3"/>
  <c r="D43" i="3" s="1"/>
  <c r="D46" i="3" s="1"/>
  <c r="D39" i="3"/>
  <c r="D38" i="3"/>
  <c r="D69" i="2"/>
  <c r="D68" i="2"/>
  <c r="D66" i="2"/>
  <c r="D65" i="2"/>
  <c r="D64" i="2"/>
  <c r="D63" i="2"/>
  <c r="D62" i="2"/>
  <c r="D67" i="2" s="1"/>
  <c r="D70" i="2" s="1"/>
  <c r="D56" i="2"/>
  <c r="D54" i="2"/>
  <c r="D53" i="2"/>
  <c r="D52" i="2"/>
  <c r="D51" i="2"/>
  <c r="D50" i="2"/>
  <c r="D55" i="2" s="1"/>
  <c r="D58" i="2" s="1"/>
  <c r="D42" i="2"/>
  <c r="D41" i="2"/>
  <c r="D40" i="2"/>
  <c r="D43" i="2" s="1"/>
  <c r="D46" i="2" s="1"/>
  <c r="D39" i="2"/>
  <c r="D38" i="2"/>
  <c r="D69" i="1"/>
  <c r="D68" i="1"/>
  <c r="D66" i="1"/>
  <c r="D65" i="1"/>
  <c r="D64" i="1"/>
  <c r="D63" i="1"/>
  <c r="D62" i="1"/>
  <c r="D67" i="1" s="1"/>
  <c r="D70" i="1" s="1"/>
  <c r="D54" i="1"/>
  <c r="D53" i="1"/>
  <c r="D52" i="1"/>
  <c r="D51" i="1"/>
  <c r="D50" i="1"/>
  <c r="D42" i="1"/>
  <c r="D41" i="1"/>
  <c r="D40" i="1"/>
  <c r="D39" i="1"/>
  <c r="D38" i="1"/>
</calcChain>
</file>

<file path=xl/sharedStrings.xml><?xml version="1.0" encoding="utf-8"?>
<sst xmlns="http://schemas.openxmlformats.org/spreadsheetml/2006/main" count="933" uniqueCount="449">
  <si>
    <t>Groupe scolaire PARC LINDOR</t>
  </si>
  <si>
    <t>Nom de l'enseignante</t>
  </si>
  <si>
    <t>Mme PIEJOS G.</t>
  </si>
  <si>
    <t>Classe CE2 A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</si>
  <si>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</si>
  <si>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</si>
  <si>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</si>
  <si>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</si>
  <si>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</si>
  <si>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</si>
  <si>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ARJOUNIN</t>
  </si>
  <si>
    <t>Fabien</t>
  </si>
  <si>
    <t>BABIN</t>
  </si>
  <si>
    <t>Ambre</t>
  </si>
  <si>
    <t>BARBOS</t>
  </si>
  <si>
    <t>Adrien</t>
  </si>
  <si>
    <t>BECAUD</t>
  </si>
  <si>
    <t>Florian</t>
  </si>
  <si>
    <t>BENATTIA</t>
  </si>
  <si>
    <t>Iliane</t>
  </si>
  <si>
    <t>COLLANGE</t>
  </si>
  <si>
    <t>Liliana</t>
  </si>
  <si>
    <t>DORILAS</t>
  </si>
  <si>
    <t>Klo Ann</t>
  </si>
  <si>
    <t>HAM</t>
  </si>
  <si>
    <t>Vak-Sampheaktra</t>
  </si>
  <si>
    <t>Déménagement</t>
  </si>
  <si>
    <t>HO-CHONG-LINE-JADFARD</t>
  </si>
  <si>
    <t>Devhon</t>
  </si>
  <si>
    <t>JOSEPH </t>
  </si>
  <si>
    <t>Gloria</t>
  </si>
  <si>
    <t>JOSEPH-MERELIX</t>
  </si>
  <si>
    <t>Jella</t>
  </si>
  <si>
    <t>JURAD</t>
  </si>
  <si>
    <t>Esteban</t>
  </si>
  <si>
    <t>LAUREAT MANIN</t>
  </si>
  <si>
    <t>Ly-Anna</t>
  </si>
  <si>
    <t>Nouveau</t>
  </si>
  <si>
    <t>LAVATER</t>
  </si>
  <si>
    <t>Leevann</t>
  </si>
  <si>
    <t>LECAILLE</t>
  </si>
  <si>
    <t>Mathéo</t>
  </si>
  <si>
    <t>MUKENDI MBAMBI</t>
  </si>
  <si>
    <t>Lilya</t>
  </si>
  <si>
    <t>NOEL</t>
  </si>
  <si>
    <t>Keynha</t>
  </si>
  <si>
    <t>ONTINKOUYA</t>
  </si>
  <si>
    <t>Elykia</t>
  </si>
  <si>
    <t>Passage en CM1</t>
  </si>
  <si>
    <t>PERIGNY JUBENOT</t>
  </si>
  <si>
    <t>Naëly</t>
  </si>
  <si>
    <t>RAVAUX</t>
  </si>
  <si>
    <t>Julie</t>
  </si>
  <si>
    <t>SAINGAINY</t>
  </si>
  <si>
    <t>Antoine</t>
  </si>
  <si>
    <t>TELLES PERRAULT </t>
  </si>
  <si>
    <t>Amilya</t>
  </si>
  <si>
    <t>TESTU DUCHANGE</t>
  </si>
  <si>
    <t>Layanah</t>
  </si>
  <si>
    <t>VICTORINE</t>
  </si>
  <si>
    <t>Lucendy</t>
  </si>
  <si>
    <t>VORSWIJK</t>
  </si>
  <si>
    <t>Miegwefany</t>
  </si>
  <si>
    <t>UPE2A ne sait pas lire Suriname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</si>
  <si>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</si>
  <si>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</si>
  <si>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</si>
  <si>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</si>
  <si>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</si>
  <si>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</si>
  <si>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</si>
  <si>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</si>
  <si>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</si>
  <si>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</si>
  <si>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</si>
  <si>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</si>
  <si>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</si>
  <si>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Mme BRISARD C.</t>
  </si>
  <si>
    <t>Classe CE2 B</t>
  </si>
  <si>
    <t>AMEL</t>
  </si>
  <si>
    <t>Lia</t>
  </si>
  <si>
    <t>ANDRICE</t>
  </si>
  <si>
    <t>Berlanjie</t>
  </si>
  <si>
    <t>UP2A Décloisonné en CP</t>
  </si>
  <si>
    <t>BEREAU</t>
  </si>
  <si>
    <t>Nolan</t>
  </si>
  <si>
    <t>BLINKER</t>
  </si>
  <si>
    <t>K'seeyana</t>
  </si>
  <si>
    <t>BRUNEAU</t>
  </si>
  <si>
    <t>Klaïda</t>
  </si>
  <si>
    <t>COMBE</t>
  </si>
  <si>
    <t>Rose</t>
  </si>
  <si>
    <t>DEDE</t>
  </si>
  <si>
    <t>Chéliana</t>
  </si>
  <si>
    <t>DEMATHEY</t>
  </si>
  <si>
    <t>Romane</t>
  </si>
  <si>
    <t>DOS SANTOS PANTOJA</t>
  </si>
  <si>
    <t>Gabriel</t>
  </si>
  <si>
    <t>FOURNIER</t>
  </si>
  <si>
    <t>Hugo</t>
  </si>
  <si>
    <t>GALLIOT</t>
  </si>
  <si>
    <t>Laelya</t>
  </si>
  <si>
    <t>GINESTE</t>
  </si>
  <si>
    <t>Jérémy</t>
  </si>
  <si>
    <t>GOUVENAUX</t>
  </si>
  <si>
    <t>Luna</t>
  </si>
  <si>
    <t>GRAINGER</t>
  </si>
  <si>
    <t>Tyron</t>
  </si>
  <si>
    <t>HELOIR</t>
  </si>
  <si>
    <t>HILDEVERT</t>
  </si>
  <si>
    <t>Joakim</t>
  </si>
  <si>
    <t>Problème de vue</t>
  </si>
  <si>
    <t>HYPPOLYTE</t>
  </si>
  <si>
    <t>Lorelene</t>
  </si>
  <si>
    <t>JUNIEL</t>
  </si>
  <si>
    <t>Rayane Eva</t>
  </si>
  <si>
    <t>LAURENT</t>
  </si>
  <si>
    <t>Maïk</t>
  </si>
  <si>
    <t>LEITE DA SILVA</t>
  </si>
  <si>
    <t>Zaïna</t>
  </si>
  <si>
    <t>LOTFI EL IDRISSI</t>
  </si>
  <si>
    <t>Ilyess</t>
  </si>
  <si>
    <t>PICHERY</t>
  </si>
  <si>
    <t>Louise</t>
  </si>
  <si>
    <t>VALENTE HOLANDA</t>
  </si>
  <si>
    <t>Raphael</t>
  </si>
  <si>
    <t>Nom de l'enseignantes</t>
  </si>
  <si>
    <t>Mme PARDONIPADE</t>
  </si>
  <si>
    <t>Mme RICHON</t>
  </si>
  <si>
    <t xml:space="preserve">Classe CE1 </t>
  </si>
  <si>
    <t>Noely</t>
  </si>
  <si>
    <t>Très belle lecture</t>
  </si>
  <si>
    <t>Clark</t>
  </si>
  <si>
    <t>James</t>
  </si>
  <si>
    <t>jayden</t>
  </si>
  <si>
    <t>Anna-Axel</t>
  </si>
  <si>
    <t>RASED</t>
  </si>
  <si>
    <t>Lou-Anne</t>
  </si>
  <si>
    <t>Hanaé</t>
  </si>
  <si>
    <t>kensley</t>
  </si>
  <si>
    <t>Elisha</t>
  </si>
  <si>
    <t>Très belle Lecture</t>
  </si>
  <si>
    <t xml:space="preserve">Oriane </t>
  </si>
  <si>
    <t>Mathis</t>
  </si>
  <si>
    <t>Keroane</t>
  </si>
  <si>
    <t xml:space="preserve">Ne lit que des syllabes simples </t>
  </si>
  <si>
    <t>Alya</t>
  </si>
  <si>
    <t>Lit mot à mot</t>
  </si>
  <si>
    <t>Tom</t>
  </si>
  <si>
    <t>Tely-Rose</t>
  </si>
  <si>
    <t>Talia</t>
  </si>
  <si>
    <t>Anton</t>
  </si>
  <si>
    <t>Lit quelques mots/RASED</t>
  </si>
  <si>
    <t>Sacha</t>
  </si>
  <si>
    <t>Lecture trop rapide</t>
  </si>
  <si>
    <t>Eden</t>
  </si>
  <si>
    <t>Sowen</t>
  </si>
  <si>
    <t>Lecture mot à mot</t>
  </si>
  <si>
    <t>Angel</t>
  </si>
  <si>
    <t xml:space="preserve">Très belle lecture </t>
  </si>
  <si>
    <t>Nom de l'enseignants</t>
  </si>
  <si>
    <t>Mme CHIVAL</t>
  </si>
  <si>
    <t>M. SIMON</t>
  </si>
  <si>
    <t>Classe CE1</t>
  </si>
  <si>
    <t>Keylia</t>
  </si>
  <si>
    <t>Léo</t>
  </si>
  <si>
    <t xml:space="preserve">Rose </t>
  </si>
  <si>
    <t>Etienne</t>
  </si>
  <si>
    <t>Berlino</t>
  </si>
  <si>
    <t>Lit de petites syllabes/RASED</t>
  </si>
  <si>
    <t>Siméon</t>
  </si>
  <si>
    <t>Camille</t>
  </si>
  <si>
    <t>Leïlani</t>
  </si>
  <si>
    <t>Taïra</t>
  </si>
  <si>
    <t>Ayrton</t>
  </si>
  <si>
    <t xml:space="preserve">Mahelis </t>
  </si>
  <si>
    <t>²</t>
  </si>
  <si>
    <t>Matéo</t>
  </si>
  <si>
    <t>Sarah</t>
  </si>
  <si>
    <t>Sans ponctuations</t>
  </si>
  <si>
    <t>Keindy</t>
  </si>
  <si>
    <t>Alano</t>
  </si>
  <si>
    <t>Lit quelques mots/ RASED</t>
  </si>
  <si>
    <t>Shaïna</t>
  </si>
  <si>
    <t>C'Laine</t>
  </si>
  <si>
    <t>Gary</t>
  </si>
  <si>
    <t>RASED / Lecture mot à mot</t>
  </si>
  <si>
    <t>Julia</t>
  </si>
  <si>
    <t>Owen</t>
  </si>
  <si>
    <t>Leeroy</t>
  </si>
  <si>
    <t>Joan</t>
  </si>
  <si>
    <t>Mme BEVIS D.</t>
  </si>
  <si>
    <t>Classe CM1 A</t>
  </si>
  <si>
    <t>AGOSTI</t>
  </si>
  <si>
    <t>Alwane</t>
  </si>
  <si>
    <t>BABMATEE GUZMAN PERALTA</t>
  </si>
  <si>
    <t>Samantha</t>
  </si>
  <si>
    <t>BOUCHET</t>
  </si>
  <si>
    <t>Colyn</t>
  </si>
  <si>
    <t xml:space="preserve">Phobie scolaire/excellant élève/Tres belle lecture </t>
  </si>
  <si>
    <t>DELIUS</t>
  </si>
  <si>
    <t>Alysia</t>
  </si>
  <si>
    <t>DESREUMAUX</t>
  </si>
  <si>
    <t>Anaïs Chloé</t>
  </si>
  <si>
    <t>peu audible </t>
  </si>
  <si>
    <t>DURAND</t>
  </si>
  <si>
    <t>ESSERS</t>
  </si>
  <si>
    <t>Stessy</t>
  </si>
  <si>
    <t>FALOURD REIS</t>
  </si>
  <si>
    <t>Raoni</t>
  </si>
  <si>
    <t>GALANT</t>
  </si>
  <si>
    <t>Jehlian</t>
  </si>
  <si>
    <t>en cours de test ortho</t>
  </si>
  <si>
    <t>GRENIER</t>
  </si>
  <si>
    <t>Quentin</t>
  </si>
  <si>
    <t>HULIC-MENCLÉ</t>
  </si>
  <si>
    <t>Axel</t>
  </si>
  <si>
    <t>JEAN-GILLES </t>
  </si>
  <si>
    <t>Heiran</t>
  </si>
  <si>
    <t>JOSEPH</t>
  </si>
  <si>
    <t>Juliana</t>
  </si>
  <si>
    <t>LABAT</t>
  </si>
  <si>
    <t>Juliette</t>
  </si>
  <si>
    <t>LEAL MARQUES FILHA</t>
  </si>
  <si>
    <t>Angela</t>
  </si>
  <si>
    <t>UPE2A fort accent brésilien / niveau CP</t>
  </si>
  <si>
    <t>PEREIRA BENTES</t>
  </si>
  <si>
    <t>Rodrigues</t>
  </si>
  <si>
    <t>lecture très hachée</t>
  </si>
  <si>
    <t>PERSAUD</t>
  </si>
  <si>
    <t>Dev</t>
  </si>
  <si>
    <t>Trop lent/ Très belle lecture</t>
  </si>
  <si>
    <t>RABORD</t>
  </si>
  <si>
    <t>Myron</t>
  </si>
  <si>
    <t>TARTARE</t>
  </si>
  <si>
    <t>Cléane</t>
  </si>
  <si>
    <t>TJON-A-TAI</t>
  </si>
  <si>
    <t>Jayad</t>
  </si>
  <si>
    <t>ULYSSE</t>
  </si>
  <si>
    <t>Messi</t>
  </si>
  <si>
    <t>UP2A/PRIMO</t>
  </si>
  <si>
    <t>VERTUEUX</t>
  </si>
  <si>
    <t>Ethane</t>
  </si>
  <si>
    <t>Trop d'erreurs de lecture de mots</t>
  </si>
  <si>
    <t>                                           </t>
  </si>
  <si>
    <t>Emmanuel</t>
  </si>
  <si>
    <t> </t>
  </si>
  <si>
    <t>CM1</t>
  </si>
  <si>
    <t xml:space="preserve">Nom de l'enseignant </t>
  </si>
  <si>
    <t>M. DORILAS M.</t>
  </si>
  <si>
    <t>Classe CM1 B</t>
  </si>
  <si>
    <t>AJORQUE </t>
  </si>
  <si>
    <t>Nastasia</t>
  </si>
  <si>
    <t>BERAUD-GINOUVES</t>
  </si>
  <si>
    <t>Slohan</t>
  </si>
  <si>
    <t>CEI</t>
  </si>
  <si>
    <t>Mag-Naëlle</t>
  </si>
  <si>
    <t>CHAGAS DA SILVA</t>
  </si>
  <si>
    <t>Thailly</t>
  </si>
  <si>
    <t>DOS SANTOS BOTELHO</t>
  </si>
  <si>
    <t>Iago</t>
  </si>
  <si>
    <t>FILS-AIME</t>
  </si>
  <si>
    <t>Altana</t>
  </si>
  <si>
    <t>FRAUMAR</t>
  </si>
  <si>
    <t>Kehya</t>
  </si>
  <si>
    <t>GABRIEL</t>
  </si>
  <si>
    <t>Dackensley</t>
  </si>
  <si>
    <t>GELPER</t>
  </si>
  <si>
    <t>Zoé</t>
  </si>
  <si>
    <t>HERMENEGILDO GOMES</t>
  </si>
  <si>
    <t>Gérard</t>
  </si>
  <si>
    <t>JACINTHE MURE</t>
  </si>
  <si>
    <t>Julrick</t>
  </si>
  <si>
    <t>Woodvens</t>
  </si>
  <si>
    <t>KELLER</t>
  </si>
  <si>
    <t>Yvann</t>
  </si>
  <si>
    <t>LAVERNY</t>
  </si>
  <si>
    <t>LECOQ</t>
  </si>
  <si>
    <t>Aïna</t>
  </si>
  <si>
    <t>LIBRI</t>
  </si>
  <si>
    <t>Dimitri</t>
  </si>
  <si>
    <t>MAZZONI</t>
  </si>
  <si>
    <t>Joannès</t>
  </si>
  <si>
    <t>MICHEL-ATIA</t>
  </si>
  <si>
    <t>Natalia</t>
  </si>
  <si>
    <t>PEREIRA FERREIRA</t>
  </si>
  <si>
    <t>Manuely</t>
  </si>
  <si>
    <t>RAMOS</t>
  </si>
  <si>
    <t>Rowen</t>
  </si>
  <si>
    <t>TINAUT</t>
  </si>
  <si>
    <t>Anaïsa</t>
  </si>
  <si>
    <t>VIENNOT</t>
  </si>
  <si>
    <t>Charlotte</t>
  </si>
  <si>
    <t>Caona</t>
  </si>
  <si>
    <t>Nom de l'enseignant</t>
  </si>
  <si>
    <t>M. FRANCOIS S.</t>
  </si>
  <si>
    <t>Classe CM1 C</t>
  </si>
  <si>
    <t>ALI COMBO</t>
  </si>
  <si>
    <t>Alicya</t>
  </si>
  <si>
    <t>ASSELAS</t>
  </si>
  <si>
    <t>Noa</t>
  </si>
  <si>
    <t>BARBOSA PONET</t>
  </si>
  <si>
    <t>Ytalon</t>
  </si>
  <si>
    <t>BERAMICE</t>
  </si>
  <si>
    <t>Tessa</t>
  </si>
  <si>
    <t>BIZIEN</t>
  </si>
  <si>
    <t>Anna</t>
  </si>
  <si>
    <t>Ethan</t>
  </si>
  <si>
    <t>CENAT</t>
  </si>
  <si>
    <t>Ans-Chrishnaïley</t>
  </si>
  <si>
    <t>CHAUDET TIMANE</t>
  </si>
  <si>
    <t>Lirone </t>
  </si>
  <si>
    <t>CONSTANT</t>
  </si>
  <si>
    <t>Iris</t>
  </si>
  <si>
    <t>CORREA LEAL</t>
  </si>
  <si>
    <t>Elizandra</t>
  </si>
  <si>
    <t>DARISIER</t>
  </si>
  <si>
    <t>Morvens</t>
  </si>
  <si>
    <t>DUVILLE</t>
  </si>
  <si>
    <t>Guillaume</t>
  </si>
  <si>
    <t>ETIENNE</t>
  </si>
  <si>
    <t>Hassan</t>
  </si>
  <si>
    <t>FUSCO-GOURMELEN</t>
  </si>
  <si>
    <t>Luca</t>
  </si>
  <si>
    <t>GRAND-BOIS</t>
  </si>
  <si>
    <t>Jerry</t>
  </si>
  <si>
    <t>LEGRETARD</t>
  </si>
  <si>
    <t>Teeyah</t>
  </si>
  <si>
    <t>ORLIANGE-GRIBIAS</t>
  </si>
  <si>
    <t>Alexy</t>
  </si>
  <si>
    <t>SADIQ</t>
  </si>
  <si>
    <t>Muminat</t>
  </si>
  <si>
    <t>SAGES</t>
  </si>
  <si>
    <t>Atonielle</t>
  </si>
  <si>
    <t>SENGHOR VIGNIER</t>
  </si>
  <si>
    <t>Alexis</t>
  </si>
  <si>
    <t>TJON-A-TAÏ</t>
  </si>
  <si>
    <t>Jayann</t>
  </si>
  <si>
    <t>ONTINKOUVA</t>
  </si>
  <si>
    <t>Ejykia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</si>
  <si>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</si>
  <si>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 de l'enseignant-e</t>
  </si>
  <si>
    <t>Classe</t>
  </si>
  <si>
    <t>Mme COLLIN M.</t>
  </si>
  <si>
    <t xml:space="preserve">M. JEAN-PIERRE </t>
  </si>
  <si>
    <t>Classe CM2 A</t>
  </si>
  <si>
    <t>BECAUD </t>
  </si>
  <si>
    <t>Semble avoir des problèmes de vue</t>
  </si>
  <si>
    <t>Oxane</t>
  </si>
  <si>
    <t>BEVIS</t>
  </si>
  <si>
    <t>Coleen</t>
  </si>
  <si>
    <t>BOUZY</t>
  </si>
  <si>
    <t>Christella</t>
  </si>
  <si>
    <t>CARRENARD</t>
  </si>
  <si>
    <t>Nayan</t>
  </si>
  <si>
    <t>CHAMPION</t>
  </si>
  <si>
    <t>Anaé</t>
  </si>
  <si>
    <t>CHAZETTE</t>
  </si>
  <si>
    <t>Marina</t>
  </si>
  <si>
    <t>DANEL</t>
  </si>
  <si>
    <t>DELANNAY</t>
  </si>
  <si>
    <t>Maïwen</t>
  </si>
  <si>
    <t>ESSONO ESSONO</t>
  </si>
  <si>
    <t>Michele  Magali</t>
  </si>
  <si>
    <t>FAHAM</t>
  </si>
  <si>
    <t>Mei-Li</t>
  </si>
  <si>
    <t>FRANCOIS</t>
  </si>
  <si>
    <t xml:space="preserve">Lecture mots à mots </t>
  </si>
  <si>
    <t>GOURMELEN</t>
  </si>
  <si>
    <t>Aidan</t>
  </si>
  <si>
    <t>GREGOIRE</t>
  </si>
  <si>
    <t>Vilayvanh</t>
  </si>
  <si>
    <t>ISAACS</t>
  </si>
  <si>
    <t>Rayel</t>
  </si>
  <si>
    <t>Lecture hésitante niveau CE2/lecture mots à mots</t>
  </si>
  <si>
    <t>LATOURNALD</t>
  </si>
  <si>
    <t>Rachel</t>
  </si>
  <si>
    <t>MACON</t>
  </si>
  <si>
    <t>Dayann</t>
  </si>
  <si>
    <t>MANDE</t>
  </si>
  <si>
    <t>Reeslhey</t>
  </si>
  <si>
    <t>MANIN</t>
  </si>
  <si>
    <t>Trycia</t>
  </si>
  <si>
    <t>MOULIA</t>
  </si>
  <si>
    <t>Indy</t>
  </si>
  <si>
    <t>OTHILY</t>
  </si>
  <si>
    <t>Yannick</t>
  </si>
  <si>
    <t>REMBERT </t>
  </si>
  <si>
    <t>Amethys</t>
  </si>
  <si>
    <t>SOARES AVINTE</t>
  </si>
  <si>
    <t>Davi</t>
  </si>
  <si>
    <t>Bonne lecture</t>
  </si>
  <si>
    <t>CM2</t>
  </si>
  <si>
    <t>MCLM &lt; 72</t>
  </si>
  <si>
    <t>72 ≤ MCLM ≤ 98</t>
  </si>
  <si>
    <t>99 ≤ MCLM ≤ 116</t>
  </si>
  <si>
    <t>117 ≤ MCLM ≤ 141</t>
  </si>
  <si>
    <t>MCLM &gt; 141</t>
  </si>
  <si>
    <t>Mme LORIOT M-O</t>
  </si>
  <si>
    <t>Classe CM2 B</t>
  </si>
  <si>
    <t>ADIPI</t>
  </si>
  <si>
    <t>Rochida</t>
  </si>
  <si>
    <t>Lecture trop lente</t>
  </si>
  <si>
    <t>ASSAL</t>
  </si>
  <si>
    <t>Etthan</t>
  </si>
  <si>
    <t>AYANNE</t>
  </si>
  <si>
    <t>BAGEZ-BERNET</t>
  </si>
  <si>
    <t>Billel</t>
  </si>
  <si>
    <t>BRAHAM</t>
  </si>
  <si>
    <t>Chloe</t>
  </si>
  <si>
    <t>CIMONARD</t>
  </si>
  <si>
    <t>Steddy</t>
  </si>
  <si>
    <t>CRESSON</t>
  </si>
  <si>
    <t>Priyanka</t>
  </si>
  <si>
    <t>DESVARENNES</t>
  </si>
  <si>
    <t>Brayan</t>
  </si>
  <si>
    <t>DJANI</t>
  </si>
  <si>
    <t>Rébecca</t>
  </si>
  <si>
    <t>ELLAPIN</t>
  </si>
  <si>
    <t>Leevens</t>
  </si>
  <si>
    <t>GOURDET</t>
  </si>
  <si>
    <t>Yves</t>
  </si>
  <si>
    <t>GUILLARD</t>
  </si>
  <si>
    <t>Jael</t>
  </si>
  <si>
    <t>GUIRAND</t>
  </si>
  <si>
    <t>Dorvenson</t>
  </si>
  <si>
    <t>HUBER-NANA</t>
  </si>
  <si>
    <t>Maya</t>
  </si>
  <si>
    <t xml:space="preserve">Bonne lecture </t>
  </si>
  <si>
    <t>JOHN</t>
  </si>
  <si>
    <t>Nekyrsen</t>
  </si>
  <si>
    <t>LALO</t>
  </si>
  <si>
    <t>Hector</t>
  </si>
  <si>
    <t>LE NEVANEN</t>
  </si>
  <si>
    <t>Océane</t>
  </si>
  <si>
    <t>Youssef</t>
  </si>
  <si>
    <t>LOUVRIER-SAINT-MARY</t>
  </si>
  <si>
    <t>Maïlys</t>
  </si>
  <si>
    <t>MARGUERITTE</t>
  </si>
  <si>
    <t>Rudyvine</t>
  </si>
  <si>
    <t>PINAS</t>
  </si>
  <si>
    <t>Flavio</t>
  </si>
  <si>
    <t>SOUSA MACHADO</t>
  </si>
  <si>
    <t>Emanuely</t>
  </si>
  <si>
    <t>Lecture très lente</t>
  </si>
  <si>
    <t>VIGNEAU</t>
  </si>
  <si>
    <t>Louis</t>
  </si>
  <si>
    <t>WILL-LEROY</t>
  </si>
  <si>
    <t>Shyam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</si>
</sst>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indexed="5"/>
        <bgColor indexed="5"/>
      </patternFill>
    </fill>
    <fill>
      <patternFill patternType="none">
        <fgColor auto="1"/>
        <bgColor auto="1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12" borderId="0" xfId="0" applyFont="1" applyFill="1" applyAlignment="1">
      <alignment vertical="center" wrapText="1"/>
    </xf>
    <xf numFmtId="0" fontId="1" fillId="1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1">
    <cellStyle name="Normal" xfId="0" builtinId="0"/>
  </cellStyles>
  <dxfs count="204"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E1-47CF-A6C2-3DE6EE1ACCE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E1-47CF-A6C2-3DE6EE1ACCE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E1-47CF-A6C2-3DE6EE1ACCE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E1-47CF-A6C2-3DE6EE1ACCE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2E1-47CF-A6C2-3DE6EE1ACCE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E1-47CF-A6C2-3DE6EE1ACC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75" y="6465230"/>
      <a:ext cx="45792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D2-46D8-BE05-B3D883E7FE1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D2-46D8-BE05-B3D883E7FE1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D2-46D8-BE05-B3D883E7FE1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D2-46D8-BE05-B3D883E7FE1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D2-46D8-BE05-B3D883E7FE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D2-46D8-BE05-B3D883E7FE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B45-4128-8467-AD2DBD7945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B45-4128-8467-AD2DBD7945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B45-4128-8467-AD2DBD7945A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B45-4128-8467-AD2DBD7945A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B45-4128-8467-AD2DBD7945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D'!$D$50:$D$54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45-4128-8467-AD2DBD7945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16-4538-BB3D-D4D6C2903A5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16-4538-BB3D-D4D6C2903A5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316-4538-BB3D-D4D6C2903A5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316-4538-BB3D-D4D6C2903A5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316-4538-BB3D-D4D6C2903A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6-4538-BB3D-D4D6C2903A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  <a:round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31-4C45-BE87-4572D9D91F1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31-4C45-BE87-4572D9D91F1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31-4C45-BE87-4572D9D91F1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31-4C45-BE87-4572D9D91F1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731-4C45-BE87-4572D9D91F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31-4C45-BE87-4572D9D91F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00-40CB-84E7-FA44189B5E5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00-40CB-84E7-FA44189B5E5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00-40CB-84E7-FA44189B5E5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00-40CB-84E7-FA44189B5E5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00-40CB-84E7-FA44189B5E5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00-40CB-84E7-FA44189B5E5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F4-4905-B6CC-B381B22F3F4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F4-4905-B6CC-B381B22F3F4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F4-4905-B6CC-B381B22F3F4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F4-4905-B6CC-B381B22F3F4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F4-4905-B6CC-B381B22F3F4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F4-4905-B6CC-B381B22F3F4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B8-495B-94CB-C780321540F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B8-495B-94CB-C780321540F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B8-495B-94CB-C780321540F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B8-495B-94CB-C780321540F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B8-495B-94CB-C780321540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B'!$C$38:$C$42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B'!$D$38:$D$42</c:f>
              <c:numCache>
                <c:formatCode>General</c:formatCode>
                <c:ptCount val="5"/>
                <c:pt idx="0">
                  <c:v>9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B8-495B-94CB-C780321540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78" y="6274731"/>
      <a:ext cx="4579283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75-47AA-BA14-B77BAEC6421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75-47AA-BA14-B77BAEC6421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75-47AA-BA14-B77BAEC6421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75-47AA-BA14-B77BAEC6421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75-47AA-BA14-B77BAEC6421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B'!$C$50:$C$54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B'!$D$50:$D$54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75-47AA-BA14-B77BAEC642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3" y="8755994"/>
      <a:ext cx="4570878" cy="254541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70-40DA-B745-9D9172E3715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70-40DA-B745-9D9172E3715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70-40DA-B745-9D9172E3715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70-40DA-B745-9D9172E3715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70-40DA-B745-9D9172E371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B'!$C$62:$C$66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70-40DA-B745-9D9172E371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4" y="11359680"/>
      <a:ext cx="4570878" cy="2545416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23-439D-B409-4BBC2D348CF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23-439D-B409-4BBC2D348CF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23-439D-B409-4BBC2D348CF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23-439D-B409-4BBC2D348CF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23-439D-B409-4BBC2D348CF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C'!$C$38:$C$42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C'!$D$38:$D$42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23-439D-B409-4BBC2D348CF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77" y="6274731"/>
      <a:ext cx="4579284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4A-4A76-94CC-0224E63788E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4A-4A76-94CC-0224E63788E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4A-4A76-94CC-0224E63788E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4A-4A76-94CC-0224E63788E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4A-4A76-94CC-0224E63788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4A-4A76-94CC-0224E63788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78964" y="8974509"/>
      <a:ext cx="4570878" cy="254541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C5-4085-B2DC-24D72EA21BA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C5-4085-B2DC-24D72EA21BA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C5-4085-B2DC-24D72EA21BA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C5-4085-B2DC-24D72EA21BA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C5-4085-B2DC-24D72EA21BA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C'!$C$50:$C$54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C'!$D$50:$D$54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C5-4085-B2DC-24D72EA21B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3" y="8755994"/>
      <a:ext cx="4570878" cy="254541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28-48E0-926D-2691C6E2BDA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28-48E0-926D-2691C6E2BDA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28-48E0-926D-2691C6E2BDA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28-48E0-926D-2691C6E2BDA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28-48E0-926D-2691C6E2BDA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C'!$C$62:$C$66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28-48E0-926D-2691C6E2BD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4" y="11359680"/>
      <a:ext cx="4570878" cy="2545416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  <a:miter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D3-4044-AE43-194E08FCC55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D3-4044-AE43-194E08FCC55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D3-4044-AE43-194E08FCC55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AD3-4044-AE43-194E08FCC55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AD3-4044-AE43-194E08FCC5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D3-4044-AE43-194E08FCC5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F3-40BC-9A94-83A78A86B95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F3-40BC-9A94-83A78A86B95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F3-40BC-9A94-83A78A86B95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F3-40BC-9A94-83A78A86B95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F3-40BC-9A94-83A78A86B95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CM1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F3-40BC-9A94-83A78A86B9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4B-4521-853F-66B0F829033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4B-4521-853F-66B0F829033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4B-4521-853F-66B0F829033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4B-4521-853F-66B0F829033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4B-4521-853F-66B0F82903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4B-4521-853F-66B0F82903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  <a:round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F-4447-8B77-B62C46898AB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F-4447-8B77-B62C46898AB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8F-4447-8B77-B62C46898AB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8F-4447-8B77-B62C46898AB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8F-4447-8B77-B62C46898AB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72 ≤ MCLM ≤ 98</c:v>
                </c:pt>
                <c:pt idx="1">
                  <c:v>99 ≤ MCLM ≤ 116</c:v>
                </c:pt>
                <c:pt idx="2">
                  <c:v>117 ≤ MCLM ≤ 141</c:v>
                </c:pt>
                <c:pt idx="3">
                  <c:v>MCLM &gt; 141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8F-4447-8B77-B62C46898AB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77" y="6274731"/>
      <a:ext cx="4579284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6E-4C4A-8E16-0F30F64C6FB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6E-4C4A-8E16-0F30F64C6FB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6E-4C4A-8E16-0F30F64C6FB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06E-4C4A-8E16-0F30F64C6FB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06E-4C4A-8E16-0F30F64C6FB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72 ≤ MCLM ≤ 98</c:v>
                </c:pt>
                <c:pt idx="1">
                  <c:v>99 ≤ MCLM ≤ 116</c:v>
                </c:pt>
                <c:pt idx="2">
                  <c:v>117 ≤ MCLM ≤ 141</c:v>
                </c:pt>
                <c:pt idx="3">
                  <c:v>MCLM &gt; 141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6E-4C4A-8E16-0F30F64C6F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63008" y="8798017"/>
      <a:ext cx="4570879" cy="2545416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E1-4B20-9341-35628111E26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E1-4B20-9341-35628111E26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E1-4B20-9341-35628111E26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E1-4B20-9341-35628111E26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E1-4B20-9341-35628111E2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72 ≤ MCLM ≤ 98</c:v>
                </c:pt>
                <c:pt idx="1">
                  <c:v>99 ≤ MCLM ≤ 116</c:v>
                </c:pt>
                <c:pt idx="2">
                  <c:v>117 ≤ MCLM ≤ 141</c:v>
                </c:pt>
                <c:pt idx="3">
                  <c:v>MCLM &gt; 141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E1-4B20-9341-35628111E2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405031" y="11428596"/>
      <a:ext cx="4570877" cy="2545417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F0-446D-9B3A-67D688B06E8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F0-446D-9B3A-67D688B06E8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F0-446D-9B3A-67D688B06E8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F0-446D-9B3A-67D688B06E8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F0-446D-9B3A-67D688B06E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F0-446D-9B3A-67D688B06E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D6-4E9B-BB72-9FA83E255EB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D6-4E9B-BB72-9FA83E255EB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D6-4E9B-BB72-9FA83E255EB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D6-4E9B-BB72-9FA83E255EB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D6-4E9B-BB72-9FA83E255E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D6-4E9B-BB72-9FA83E255E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C2B-4950-B6E7-E55A65B0D02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2B-4950-B6E7-E55A65B0D02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2B-4950-B6E7-E55A65B0D02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2B-4950-B6E7-E55A65B0D02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C2B-4950-B6E7-E55A65B0D02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B-4950-B6E7-E55A65B0D0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41996" y="11619095"/>
      <a:ext cx="4570877" cy="2545418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  <a:miter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C2-472F-BB25-1C6A89C1A8C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C2-472F-BB25-1C6A89C1A8C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C2-472F-BB25-1C6A89C1A8C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C2-472F-BB25-1C6A89C1A8C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C2-472F-BB25-1C6A89C1A8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C2-472F-BB25-1C6A89C1A8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4C-4C57-A92E-28A8CF17866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4C-4C57-A92E-28A8CF17866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4C-4C57-A92E-28A8CF17866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4C-4C57-A92E-28A8CF17866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64C-4C57-A92E-28A8CF1786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4C-4C57-A92E-28A8CF1786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DE-4AF2-9479-7F46375C7E5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DE-4AF2-9479-7F46375C7E5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DE-4AF2-9479-7F46375C7E5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DE-4AF2-9479-7F46375C7E5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DE-4AF2-9479-7F46375C7E5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DE-4AF2-9479-7F46375C7E5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F9-4A09-9AA2-C318C659C28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F9-4A09-9AA2-C318C659C28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F9-4A09-9AA2-C318C659C28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BF9-4A09-9AA2-C318C659C28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BF9-4A09-9AA2-C318C659C28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F9-4A09-9AA2-C318C659C2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058-4122-ABA9-B97488A9585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058-4122-ABA9-B97488A9585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058-4122-ABA9-B97488A9585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058-4122-ABA9-B97488A9585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058-4122-ABA9-B97488A9585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58-4122-ABA9-B97488A958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2E-4003-9894-BCCDE543AFE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2E-4003-9894-BCCDE543AFE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2E-4003-9894-BCCDE543AFE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E2E-4003-9894-BCCDE543AFE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E2E-4003-9894-BCCDE543AF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2E-4003-9894-BCCDE543AF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5DF-BA92-8B2A3B29D3F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5DF-BA92-8B2A3B29D3F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2A-45DF-BA92-8B2A3B29D3F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2A-45DF-BA92-8B2A3B29D3F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2A-45DF-BA92-8B2A3B29D3F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2A-45DF-BA92-8B2A3B29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8C-4CF3-A621-41FFBA85DE9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8C-4CF3-A621-41FFBA85DE9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8C-4CF3-A621-41FFBA85DE9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8C-4CF3-A621-41FFBA85DE9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8C-4CF3-A621-41FFBA85DE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B'!$D$38:$D$42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C-4CF3-A621-41FFBA85DE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75" y="6455705"/>
      <a:ext cx="4579286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5C-4605-882B-DAAC8FBC25F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5C-4605-882B-DAAC8FBC25F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A5C-4605-882B-DAAC8FBC25F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A5C-4605-882B-DAAC8FBC25F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5C-4605-882B-DAAC8FBC25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B'!$D$50:$D$54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5C-4605-882B-DAAC8FBC25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78964" y="8964984"/>
      <a:ext cx="4570878" cy="254541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68-4547-AFCD-F04FEFAC71D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68-4547-AFCD-F04FEFAC71D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68-4547-AFCD-F04FEFAC71D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68-4547-AFCD-F04FEFAC71D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68-4547-AFCD-F04FEFAC71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68-4547-AFCD-F04FEFAC71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41996" y="11609570"/>
      <a:ext cx="4570877" cy="2545418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FF-4D09-A232-1E8FF07730D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FF-4D09-A232-1E8FF07730D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FF-4D09-A232-1E8FF07730D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FF-4D09-A232-1E8FF07730D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FF-4D09-A232-1E8FF07730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FF-4D09-A232-1E8FF07730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4E-4117-8807-B50F033A9FD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4E-4117-8807-B50F033A9FD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4E-4117-8807-B50F033A9FD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4E-4117-8807-B50F033A9FD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E4E-4117-8807-B50F033A9F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A'!$D$50:$D$54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4E-4117-8807-B50F033A9F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F7-4B91-87A8-97BA20F9B29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F7-4B91-87A8-97BA20F9B29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F7-4B91-87A8-97BA20F9B29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F7-4B91-87A8-97BA20F9B29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F7-4B91-87A8-97BA20F9B2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7-4B91-87A8-97BA20F9B2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102530</xdr:rowOff>
    </xdr:from>
    <xdr:to>
      <xdr:col>7</xdr:col>
      <xdr:colOff>126063</xdr:colOff>
      <xdr:row>46</xdr:row>
      <xdr:rowOff>145951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221314</xdr:colOff>
      <xdr:row>47</xdr:row>
      <xdr:rowOff>78159</xdr:rowOff>
    </xdr:from>
    <xdr:to>
      <xdr:col>7</xdr:col>
      <xdr:colOff>86843</xdr:colOff>
      <xdr:row>59</xdr:row>
      <xdr:rowOff>89925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284346</xdr:colOff>
      <xdr:row>60</xdr:row>
      <xdr:rowOff>8120</xdr:rowOff>
    </xdr:from>
    <xdr:to>
      <xdr:col>7</xdr:col>
      <xdr:colOff>149874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102530</xdr:rowOff>
    </xdr:from>
    <xdr:to>
      <xdr:col>7</xdr:col>
      <xdr:colOff>126063</xdr:colOff>
      <xdr:row>46</xdr:row>
      <xdr:rowOff>145951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221314</xdr:colOff>
      <xdr:row>47</xdr:row>
      <xdr:rowOff>78159</xdr:rowOff>
    </xdr:from>
    <xdr:to>
      <xdr:col>7</xdr:col>
      <xdr:colOff>86843</xdr:colOff>
      <xdr:row>59</xdr:row>
      <xdr:rowOff>89925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284346</xdr:colOff>
      <xdr:row>60</xdr:row>
      <xdr:rowOff>8120</xdr:rowOff>
    </xdr:from>
    <xdr:to>
      <xdr:col>7</xdr:col>
      <xdr:colOff>149874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34</xdr:row>
      <xdr:rowOff>102531</xdr:rowOff>
    </xdr:from>
    <xdr:to>
      <xdr:col>7</xdr:col>
      <xdr:colOff>126063</xdr:colOff>
      <xdr:row>45</xdr:row>
      <xdr:rowOff>145952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235323</xdr:colOff>
      <xdr:row>46</xdr:row>
      <xdr:rowOff>50144</xdr:rowOff>
    </xdr:from>
    <xdr:to>
      <xdr:col>7</xdr:col>
      <xdr:colOff>100852</xdr:colOff>
      <xdr:row>58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235324</xdr:colOff>
      <xdr:row>58</xdr:row>
      <xdr:rowOff>120180</xdr:rowOff>
    </xdr:from>
    <xdr:to>
      <xdr:col>7</xdr:col>
      <xdr:colOff>100854</xdr:colOff>
      <xdr:row>70</xdr:row>
      <xdr:rowOff>131947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34</xdr:row>
      <xdr:rowOff>102531</xdr:rowOff>
    </xdr:from>
    <xdr:to>
      <xdr:col>7</xdr:col>
      <xdr:colOff>126063</xdr:colOff>
      <xdr:row>45</xdr:row>
      <xdr:rowOff>145952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235323</xdr:colOff>
      <xdr:row>46</xdr:row>
      <xdr:rowOff>50144</xdr:rowOff>
    </xdr:from>
    <xdr:to>
      <xdr:col>7</xdr:col>
      <xdr:colOff>100852</xdr:colOff>
      <xdr:row>58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235324</xdr:colOff>
      <xdr:row>58</xdr:row>
      <xdr:rowOff>120180</xdr:rowOff>
    </xdr:from>
    <xdr:to>
      <xdr:col>7</xdr:col>
      <xdr:colOff>100854</xdr:colOff>
      <xdr:row>70</xdr:row>
      <xdr:rowOff>131947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252126</xdr:colOff>
      <xdr:row>34</xdr:row>
      <xdr:rowOff>102531</xdr:rowOff>
    </xdr:from>
    <xdr:to>
      <xdr:col>7</xdr:col>
      <xdr:colOff>126063</xdr:colOff>
      <xdr:row>45</xdr:row>
      <xdr:rowOff>145952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305358</xdr:colOff>
      <xdr:row>46</xdr:row>
      <xdr:rowOff>92167</xdr:rowOff>
    </xdr:from>
    <xdr:to>
      <xdr:col>7</xdr:col>
      <xdr:colOff>170888</xdr:colOff>
      <xdr:row>58</xdr:row>
      <xdr:rowOff>103933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59</xdr:row>
      <xdr:rowOff>8121</xdr:rowOff>
    </xdr:from>
    <xdr:to>
      <xdr:col>7</xdr:col>
      <xdr:colOff>212909</xdr:colOff>
      <xdr:row>71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3" customWidth="1"/>
    <col min="9" max="16384" width="11.42578125" style="1"/>
  </cols>
  <sheetData>
    <row r="1" spans="2:8" x14ac:dyDescent="0.25">
      <c r="C1" s="1" t="s">
        <v>0</v>
      </c>
    </row>
    <row r="2" spans="2:8" x14ac:dyDescent="0.25">
      <c r="C2" s="4" t="s">
        <v>1</v>
      </c>
      <c r="D2" s="5" t="s">
        <v>2</v>
      </c>
      <c r="F2" s="4" t="s">
        <v>3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8" t="s">
        <v>10</v>
      </c>
      <c r="D5" s="8" t="s">
        <v>11</v>
      </c>
      <c r="E5" s="9">
        <v>65</v>
      </c>
      <c r="F5" s="10">
        <v>78</v>
      </c>
      <c r="G5" s="10"/>
      <c r="H5" s="11"/>
    </row>
    <row r="6" spans="2:8" x14ac:dyDescent="0.25">
      <c r="B6" s="5">
        <v>2</v>
      </c>
      <c r="C6" s="12" t="s">
        <v>12</v>
      </c>
      <c r="D6" s="12" t="s">
        <v>13</v>
      </c>
      <c r="E6" s="13">
        <v>78</v>
      </c>
      <c r="F6" s="10">
        <v>0</v>
      </c>
      <c r="G6" s="10"/>
      <c r="H6" s="11"/>
    </row>
    <row r="7" spans="2:8" x14ac:dyDescent="0.25">
      <c r="B7" s="5">
        <v>3</v>
      </c>
      <c r="C7" s="12" t="s">
        <v>14</v>
      </c>
      <c r="D7" s="12" t="s">
        <v>15</v>
      </c>
      <c r="E7" s="13">
        <v>103</v>
      </c>
      <c r="F7" s="10">
        <v>120</v>
      </c>
      <c r="G7" s="10"/>
      <c r="H7" s="11"/>
    </row>
    <row r="8" spans="2:8" x14ac:dyDescent="0.25">
      <c r="B8" s="5">
        <v>4</v>
      </c>
      <c r="C8" s="8" t="s">
        <v>16</v>
      </c>
      <c r="D8" s="8" t="s">
        <v>17</v>
      </c>
      <c r="E8" s="13">
        <v>45</v>
      </c>
      <c r="F8" s="10">
        <v>80</v>
      </c>
      <c r="G8" s="10"/>
      <c r="H8" s="11"/>
    </row>
    <row r="9" spans="2:8" ht="15" customHeight="1" x14ac:dyDescent="0.25">
      <c r="B9" s="5">
        <v>5</v>
      </c>
      <c r="C9" s="12" t="s">
        <v>18</v>
      </c>
      <c r="D9" s="12" t="s">
        <v>19</v>
      </c>
      <c r="E9" s="13">
        <v>103</v>
      </c>
      <c r="F9" s="10">
        <v>121</v>
      </c>
      <c r="G9" s="10"/>
      <c r="H9" s="11"/>
    </row>
    <row r="10" spans="2:8" x14ac:dyDescent="0.25">
      <c r="B10" s="5">
        <v>6</v>
      </c>
      <c r="C10" s="8" t="s">
        <v>20</v>
      </c>
      <c r="D10" s="8" t="s">
        <v>21</v>
      </c>
      <c r="E10" s="13">
        <v>60</v>
      </c>
      <c r="F10" s="10">
        <v>85</v>
      </c>
      <c r="G10" s="10"/>
      <c r="H10" s="11"/>
    </row>
    <row r="11" spans="2:8" x14ac:dyDescent="0.25">
      <c r="B11" s="5">
        <v>7</v>
      </c>
      <c r="C11" s="12" t="s">
        <v>22</v>
      </c>
      <c r="D11" s="12" t="s">
        <v>23</v>
      </c>
      <c r="E11" s="13">
        <v>90</v>
      </c>
      <c r="F11" s="10">
        <v>105</v>
      </c>
      <c r="G11" s="10"/>
      <c r="H11" s="11"/>
    </row>
    <row r="12" spans="2:8" x14ac:dyDescent="0.25">
      <c r="B12" s="5">
        <v>8</v>
      </c>
      <c r="C12" s="12" t="s">
        <v>24</v>
      </c>
      <c r="D12" s="12" t="s">
        <v>25</v>
      </c>
      <c r="E12" s="13">
        <v>103</v>
      </c>
      <c r="F12" s="10">
        <v>0</v>
      </c>
      <c r="G12" s="10"/>
      <c r="H12" s="11" t="s">
        <v>26</v>
      </c>
    </row>
    <row r="13" spans="2:8" ht="30" x14ac:dyDescent="0.25">
      <c r="B13" s="5">
        <v>9</v>
      </c>
      <c r="C13" s="12" t="s">
        <v>27</v>
      </c>
      <c r="D13" s="12" t="s">
        <v>28</v>
      </c>
      <c r="E13" s="13">
        <v>101</v>
      </c>
      <c r="F13" s="10">
        <v>120</v>
      </c>
      <c r="G13" s="10"/>
      <c r="H13" s="11"/>
    </row>
    <row r="14" spans="2:8" x14ac:dyDescent="0.25">
      <c r="B14" s="5">
        <v>10</v>
      </c>
      <c r="C14" s="8" t="s">
        <v>29</v>
      </c>
      <c r="D14" s="8" t="s">
        <v>30</v>
      </c>
      <c r="E14" s="9">
        <v>44</v>
      </c>
      <c r="F14" s="10">
        <v>72</v>
      </c>
      <c r="G14" s="10"/>
      <c r="H14" s="11"/>
    </row>
    <row r="15" spans="2:8" x14ac:dyDescent="0.25">
      <c r="B15" s="5">
        <v>11</v>
      </c>
      <c r="C15" s="12" t="s">
        <v>31</v>
      </c>
      <c r="D15" s="12" t="s">
        <v>32</v>
      </c>
      <c r="E15" s="13">
        <v>87</v>
      </c>
      <c r="F15" s="10">
        <v>110</v>
      </c>
      <c r="G15" s="10"/>
      <c r="H15" s="11"/>
    </row>
    <row r="16" spans="2:8" ht="15" customHeight="1" x14ac:dyDescent="0.25">
      <c r="B16" s="5">
        <v>12</v>
      </c>
      <c r="C16" s="12" t="s">
        <v>33</v>
      </c>
      <c r="D16" s="12" t="s">
        <v>34</v>
      </c>
      <c r="E16" s="13">
        <v>77</v>
      </c>
      <c r="F16" s="10">
        <v>93</v>
      </c>
      <c r="G16" s="10"/>
      <c r="H16" s="11"/>
    </row>
    <row r="17" spans="2:8" ht="15" customHeight="1" x14ac:dyDescent="0.25">
      <c r="B17" s="5">
        <v>13</v>
      </c>
      <c r="C17" s="12" t="s">
        <v>35</v>
      </c>
      <c r="D17" s="12" t="s">
        <v>36</v>
      </c>
      <c r="E17" s="13">
        <v>0</v>
      </c>
      <c r="F17" s="10">
        <v>88</v>
      </c>
      <c r="G17" s="10"/>
      <c r="H17" s="11" t="s">
        <v>37</v>
      </c>
    </row>
    <row r="18" spans="2:8" x14ac:dyDescent="0.25">
      <c r="B18" s="5">
        <v>14</v>
      </c>
      <c r="C18" s="12" t="s">
        <v>38</v>
      </c>
      <c r="D18" s="12" t="s">
        <v>39</v>
      </c>
      <c r="E18" s="13">
        <v>116</v>
      </c>
      <c r="F18" s="10">
        <v>150</v>
      </c>
      <c r="G18" s="10"/>
      <c r="H18" s="11"/>
    </row>
    <row r="19" spans="2:8" x14ac:dyDescent="0.25">
      <c r="B19" s="5">
        <v>15</v>
      </c>
      <c r="C19" s="12" t="s">
        <v>40</v>
      </c>
      <c r="D19" s="12" t="s">
        <v>41</v>
      </c>
      <c r="E19" s="13">
        <v>78</v>
      </c>
      <c r="F19" s="10">
        <v>100</v>
      </c>
      <c r="G19" s="10"/>
      <c r="H19" s="11"/>
    </row>
    <row r="20" spans="2:8" x14ac:dyDescent="0.25">
      <c r="B20" s="5">
        <v>16</v>
      </c>
      <c r="C20" s="12" t="s">
        <v>42</v>
      </c>
      <c r="D20" s="12" t="s">
        <v>43</v>
      </c>
      <c r="E20" s="13">
        <v>103</v>
      </c>
      <c r="F20" s="10">
        <v>131</v>
      </c>
      <c r="G20" s="10"/>
      <c r="H20" s="14"/>
    </row>
    <row r="21" spans="2:8" x14ac:dyDescent="0.25">
      <c r="B21" s="5">
        <v>17</v>
      </c>
      <c r="C21" s="12" t="s">
        <v>44</v>
      </c>
      <c r="D21" s="12" t="s">
        <v>45</v>
      </c>
      <c r="E21" s="13">
        <v>59</v>
      </c>
      <c r="F21" s="10">
        <v>71</v>
      </c>
      <c r="G21" s="10"/>
      <c r="H21" s="14"/>
    </row>
    <row r="22" spans="2:8" x14ac:dyDescent="0.25">
      <c r="B22" s="5">
        <v>18</v>
      </c>
      <c r="C22" s="15" t="s">
        <v>46</v>
      </c>
      <c r="D22" s="15" t="s">
        <v>47</v>
      </c>
      <c r="E22" s="9">
        <v>174</v>
      </c>
      <c r="F22" s="10">
        <v>0</v>
      </c>
      <c r="G22" s="10"/>
      <c r="H22" s="14" t="s">
        <v>48</v>
      </c>
    </row>
    <row r="23" spans="2:8" x14ac:dyDescent="0.25">
      <c r="B23" s="5">
        <v>19</v>
      </c>
      <c r="C23" s="8" t="s">
        <v>49</v>
      </c>
      <c r="D23" s="8" t="s">
        <v>50</v>
      </c>
      <c r="E23" s="9">
        <v>27</v>
      </c>
      <c r="F23" s="10">
        <v>44</v>
      </c>
      <c r="G23" s="10"/>
      <c r="H23" s="14"/>
    </row>
    <row r="24" spans="2:8" x14ac:dyDescent="0.25">
      <c r="B24" s="5">
        <v>20</v>
      </c>
      <c r="C24" s="8" t="s">
        <v>51</v>
      </c>
      <c r="D24" s="8" t="s">
        <v>52</v>
      </c>
      <c r="E24" s="16">
        <v>39</v>
      </c>
      <c r="F24" s="5">
        <v>72</v>
      </c>
      <c r="G24" s="5"/>
      <c r="H24" s="14"/>
    </row>
    <row r="25" spans="2:8" x14ac:dyDescent="0.25">
      <c r="B25" s="5">
        <v>21</v>
      </c>
      <c r="C25" s="8" t="s">
        <v>53</v>
      </c>
      <c r="D25" s="8" t="s">
        <v>54</v>
      </c>
      <c r="E25" s="16">
        <v>0</v>
      </c>
      <c r="F25" s="5">
        <v>102</v>
      </c>
      <c r="G25" s="5"/>
      <c r="H25" s="14" t="s">
        <v>37</v>
      </c>
    </row>
    <row r="26" spans="2:8" x14ac:dyDescent="0.25">
      <c r="B26" s="5">
        <v>22</v>
      </c>
      <c r="C26" s="8" t="s">
        <v>55</v>
      </c>
      <c r="D26" s="8" t="s">
        <v>56</v>
      </c>
      <c r="E26" s="16">
        <v>40</v>
      </c>
      <c r="F26" s="5">
        <v>69</v>
      </c>
      <c r="G26" s="5"/>
      <c r="H26" s="14"/>
    </row>
    <row r="27" spans="2:8" x14ac:dyDescent="0.25">
      <c r="B27" s="5">
        <v>23</v>
      </c>
      <c r="C27" s="12" t="s">
        <v>57</v>
      </c>
      <c r="D27" s="12" t="s">
        <v>58</v>
      </c>
      <c r="E27" s="17">
        <v>101</v>
      </c>
      <c r="F27" s="5">
        <v>106</v>
      </c>
      <c r="G27" s="5"/>
      <c r="H27" s="14"/>
    </row>
    <row r="28" spans="2:8" x14ac:dyDescent="0.25">
      <c r="B28" s="5">
        <v>24</v>
      </c>
      <c r="C28" s="12" t="s">
        <v>59</v>
      </c>
      <c r="D28" s="12" t="s">
        <v>60</v>
      </c>
      <c r="E28" s="9">
        <v>74</v>
      </c>
      <c r="F28" s="10">
        <v>87</v>
      </c>
      <c r="G28" s="10"/>
    </row>
    <row r="29" spans="2:8" x14ac:dyDescent="0.25">
      <c r="B29" s="5">
        <v>25</v>
      </c>
      <c r="C29" s="8" t="s">
        <v>61</v>
      </c>
      <c r="D29" s="8" t="s">
        <v>62</v>
      </c>
      <c r="E29" s="16">
        <v>0</v>
      </c>
      <c r="F29" s="10">
        <v>6</v>
      </c>
      <c r="G29" s="10"/>
      <c r="H29" s="14" t="s">
        <v>63</v>
      </c>
    </row>
    <row r="30" spans="2:8" x14ac:dyDescent="0.25">
      <c r="B30" s="5">
        <v>26</v>
      </c>
      <c r="C30" s="18"/>
      <c r="D30" s="18"/>
      <c r="E30" s="10"/>
      <c r="F30" s="10"/>
      <c r="G30" s="10"/>
      <c r="H30" s="14"/>
    </row>
    <row r="31" spans="2:8" x14ac:dyDescent="0.25">
      <c r="B31" s="5">
        <v>27</v>
      </c>
      <c r="C31" s="4"/>
      <c r="D31" s="4"/>
      <c r="E31" s="10"/>
      <c r="F31" s="10"/>
      <c r="G31" s="10"/>
      <c r="H31" s="14"/>
    </row>
    <row r="32" spans="2:8" x14ac:dyDescent="0.25">
      <c r="B32" s="5">
        <v>28</v>
      </c>
      <c r="C32" s="4"/>
      <c r="D32" s="4"/>
      <c r="E32" s="10"/>
      <c r="F32" s="10"/>
      <c r="G32" s="10"/>
      <c r="H32" s="14"/>
    </row>
    <row r="33" spans="2:8" x14ac:dyDescent="0.25">
      <c r="B33" s="5">
        <v>29</v>
      </c>
      <c r="C33" s="19"/>
      <c r="D33" s="19"/>
      <c r="E33" s="10"/>
      <c r="F33" s="10"/>
      <c r="G33" s="10"/>
      <c r="H33" s="14"/>
    </row>
    <row r="34" spans="2:8" x14ac:dyDescent="0.25">
      <c r="B34" s="5">
        <v>30</v>
      </c>
      <c r="C34" s="4"/>
      <c r="D34" s="4"/>
      <c r="E34" s="10"/>
      <c r="F34" s="10"/>
      <c r="G34" s="10"/>
      <c r="H34" s="14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65</v>
      </c>
      <c r="E37" s="21"/>
    </row>
    <row r="38" spans="2:8" x14ac:dyDescent="0.25">
      <c r="C38" s="22" t="s">
        <v>66</v>
      </c>
      <c r="D38" s="5">
        <f>COUNTIF(E5:E34,"&lt;40")</f>
        <v>5</v>
      </c>
      <c r="E38" s="2"/>
    </row>
    <row r="39" spans="2:8" x14ac:dyDescent="0.25">
      <c r="C39" s="23" t="s">
        <v>67</v>
      </c>
      <c r="D39" s="5">
        <f>SUMPRODUCT((E5:E34&gt;=40)*(E5:E34&lt;=69))</f>
        <v>6</v>
      </c>
      <c r="E39" s="2"/>
    </row>
    <row r="40" spans="2:8" x14ac:dyDescent="0.25">
      <c r="C40" s="24" t="s">
        <v>68</v>
      </c>
      <c r="D40" s="5">
        <f>SUMPRODUCT((E5:E34&gt;=70)*(E5:E34&lt;=80))</f>
        <v>4</v>
      </c>
      <c r="E40" s="2"/>
    </row>
    <row r="41" spans="2:8" x14ac:dyDescent="0.25">
      <c r="C41" s="25" t="s">
        <v>69</v>
      </c>
      <c r="D41" s="5">
        <f>SUMPRODUCT((E5:E34&gt;=81)*(E5:E34&lt;=101))</f>
        <v>4</v>
      </c>
      <c r="E41" s="2"/>
    </row>
    <row r="42" spans="2:8" x14ac:dyDescent="0.25">
      <c r="C42" s="26" t="s">
        <v>70</v>
      </c>
      <c r="D42" s="5">
        <f>COUNTIF(E5:E34,"&gt;101")</f>
        <v>6</v>
      </c>
      <c r="E42" s="2"/>
    </row>
    <row r="43" spans="2:8" x14ac:dyDescent="0.25">
      <c r="C43" s="27" t="s">
        <v>71</v>
      </c>
      <c r="D43" s="28">
        <v>23</v>
      </c>
      <c r="E43" s="2"/>
    </row>
    <row r="44" spans="2:8" x14ac:dyDescent="0.25">
      <c r="C44" s="29" t="s">
        <v>72</v>
      </c>
      <c r="D44" s="30">
        <v>1</v>
      </c>
      <c r="E44" s="2"/>
    </row>
    <row r="45" spans="2:8" x14ac:dyDescent="0.25">
      <c r="C45" s="31" t="s">
        <v>73</v>
      </c>
      <c r="D45" s="5">
        <v>1</v>
      </c>
      <c r="E45" s="2"/>
    </row>
    <row r="46" spans="2:8" x14ac:dyDescent="0.25">
      <c r="C46" s="27" t="s">
        <v>74</v>
      </c>
      <c r="D46" s="28">
        <v>24</v>
      </c>
      <c r="E46" s="2"/>
    </row>
    <row r="49" spans="3:4" ht="45" x14ac:dyDescent="0.25">
      <c r="C49" s="10" t="s">
        <v>75</v>
      </c>
      <c r="D49" s="10" t="s">
        <v>65</v>
      </c>
    </row>
    <row r="50" spans="3:4" x14ac:dyDescent="0.25">
      <c r="C50" s="22" t="s">
        <v>66</v>
      </c>
      <c r="D50" s="5">
        <f>COUNTIF(F5:F34,"&lt;40")</f>
        <v>4</v>
      </c>
    </row>
    <row r="51" spans="3:4" x14ac:dyDescent="0.25">
      <c r="C51" s="23" t="s">
        <v>67</v>
      </c>
      <c r="D51" s="5">
        <f>SUMPRODUCT((F5:F34&gt;=40)*(F5:F34&lt;=69))</f>
        <v>2</v>
      </c>
    </row>
    <row r="52" spans="3:4" x14ac:dyDescent="0.25">
      <c r="C52" s="24" t="s">
        <v>68</v>
      </c>
      <c r="D52" s="5">
        <f>SUMPRODUCT((F5:F34&gt;=70)*(F5:F34&lt;=80))</f>
        <v>5</v>
      </c>
    </row>
    <row r="53" spans="3:4" x14ac:dyDescent="0.25">
      <c r="C53" s="25" t="s">
        <v>69</v>
      </c>
      <c r="D53" s="5">
        <f>SUMPRODUCT((F5:F34&gt;=81)*(F5:F34&lt;=101))</f>
        <v>5</v>
      </c>
    </row>
    <row r="54" spans="3:4" x14ac:dyDescent="0.25">
      <c r="C54" s="26" t="s">
        <v>70</v>
      </c>
      <c r="D54" s="5">
        <f>COUNTIF(F5:F34,"&gt;101")</f>
        <v>9</v>
      </c>
    </row>
    <row r="55" spans="3:4" x14ac:dyDescent="0.25">
      <c r="C55" s="27" t="s">
        <v>71</v>
      </c>
      <c r="D55" s="28">
        <v>23</v>
      </c>
    </row>
    <row r="56" spans="3:4" x14ac:dyDescent="0.25">
      <c r="C56" s="29" t="s">
        <v>72</v>
      </c>
      <c r="D56" s="30">
        <v>0</v>
      </c>
    </row>
    <row r="57" spans="3:4" x14ac:dyDescent="0.25">
      <c r="C57" s="31" t="s">
        <v>73</v>
      </c>
      <c r="D57" s="5">
        <v>2</v>
      </c>
    </row>
    <row r="58" spans="3:4" x14ac:dyDescent="0.25">
      <c r="C58" s="27" t="s">
        <v>74</v>
      </c>
      <c r="D58" s="28">
        <v>25</v>
      </c>
    </row>
    <row r="61" spans="3:4" ht="45" x14ac:dyDescent="0.25">
      <c r="C61" s="10" t="s">
        <v>76</v>
      </c>
      <c r="D61" s="10" t="s">
        <v>65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ellIs" dxfId="203" priority="14" operator="greaterThan">
      <formula>101</formula>
    </cfRule>
  </conditionalFormatting>
  <conditionalFormatting sqref="E5:G34">
    <cfRule type="cellIs" dxfId="202" priority="13" operator="between">
      <formula>81</formula>
      <formula>101</formula>
    </cfRule>
  </conditionalFormatting>
  <conditionalFormatting sqref="E5:G34">
    <cfRule type="cellIs" dxfId="201" priority="12" operator="between">
      <formula>70</formula>
      <formula>80</formula>
    </cfRule>
  </conditionalFormatting>
  <conditionalFormatting sqref="E5:G34">
    <cfRule type="cellIs" dxfId="200" priority="11" operator="between">
      <formula>40</formula>
      <formula>69</formula>
    </cfRule>
  </conditionalFormatting>
  <conditionalFormatting sqref="E5:G34">
    <cfRule type="cellIs" dxfId="199" priority="10" operator="lessThan">
      <formula>40</formula>
    </cfRule>
  </conditionalFormatting>
  <conditionalFormatting sqref="E5:G34">
    <cfRule type="containsText" dxfId="198" priority="9" operator="containsText" text="Absent">
      <formula>NOT(ISERROR(SEARCH("Absent",E5)))</formula>
    </cfRule>
  </conditionalFormatting>
  <conditionalFormatting sqref="E5:G34">
    <cfRule type="containsText" dxfId="197" priority="8" operator="containsText" text="Non évaluable">
      <formula>NOT(ISERROR(SEARCH("Non évaluable",E5)))</formula>
    </cfRule>
  </conditionalFormatting>
  <conditionalFormatting sqref="E30">
    <cfRule type="cellIs" dxfId="196" priority="7" operator="greaterThan">
      <formula>101</formula>
    </cfRule>
  </conditionalFormatting>
  <conditionalFormatting sqref="E30">
    <cfRule type="cellIs" dxfId="195" priority="6" operator="between">
      <formula>81</formula>
      <formula>101</formula>
    </cfRule>
  </conditionalFormatting>
  <conditionalFormatting sqref="E30">
    <cfRule type="cellIs" dxfId="194" priority="5" operator="between">
      <formula>70</formula>
      <formula>80</formula>
    </cfRule>
  </conditionalFormatting>
  <conditionalFormatting sqref="E30">
    <cfRule type="cellIs" dxfId="193" priority="4" operator="between">
      <formula>40</formula>
      <formula>69</formula>
    </cfRule>
  </conditionalFormatting>
  <conditionalFormatting sqref="E30">
    <cfRule type="cellIs" dxfId="192" priority="3" operator="lessThan">
      <formula>40</formula>
    </cfRule>
  </conditionalFormatting>
  <conditionalFormatting sqref="E30">
    <cfRule type="containsText" dxfId="191" priority="2" operator="containsText" text="Absent">
      <formula>NOT(ISERROR(SEARCH("Absent",E30)))</formula>
    </cfRule>
  </conditionalFormatting>
  <conditionalFormatting sqref="E30">
    <cfRule type="containsText" dxfId="190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1</v>
      </c>
      <c r="D2" s="5" t="s">
        <v>398</v>
      </c>
      <c r="F2" s="4" t="s">
        <v>399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8" t="s">
        <v>400</v>
      </c>
      <c r="D5" s="8" t="s">
        <v>401</v>
      </c>
      <c r="E5" s="9">
        <v>51</v>
      </c>
      <c r="F5" s="10">
        <v>58</v>
      </c>
      <c r="G5" s="11" t="s">
        <v>402</v>
      </c>
      <c r="H5" s="11"/>
    </row>
    <row r="6" spans="2:8" x14ac:dyDescent="0.25">
      <c r="B6" s="5">
        <v>2</v>
      </c>
      <c r="C6" s="12" t="s">
        <v>403</v>
      </c>
      <c r="D6" s="12" t="s">
        <v>404</v>
      </c>
      <c r="E6" s="13">
        <v>143</v>
      </c>
      <c r="F6" s="10">
        <v>0</v>
      </c>
      <c r="G6" s="10"/>
      <c r="H6" s="11"/>
    </row>
    <row r="7" spans="2:8" x14ac:dyDescent="0.25">
      <c r="B7" s="5">
        <v>3</v>
      </c>
      <c r="C7" s="12" t="s">
        <v>405</v>
      </c>
      <c r="D7" s="12" t="s">
        <v>85</v>
      </c>
      <c r="E7" s="13">
        <v>122</v>
      </c>
      <c r="F7" s="10">
        <v>110</v>
      </c>
      <c r="G7" s="10"/>
      <c r="H7" s="11"/>
    </row>
    <row r="8" spans="2:8" x14ac:dyDescent="0.25">
      <c r="B8" s="5">
        <v>4</v>
      </c>
      <c r="C8" s="12" t="s">
        <v>406</v>
      </c>
      <c r="D8" s="12" t="s">
        <v>407</v>
      </c>
      <c r="E8" s="9">
        <v>119</v>
      </c>
      <c r="F8" s="10">
        <v>157</v>
      </c>
      <c r="G8" s="10"/>
      <c r="H8" s="11"/>
    </row>
    <row r="9" spans="2:8" ht="15" customHeight="1" x14ac:dyDescent="0.25">
      <c r="B9" s="5">
        <v>5</v>
      </c>
      <c r="C9" s="12" t="s">
        <v>408</v>
      </c>
      <c r="D9" s="12" t="s">
        <v>409</v>
      </c>
      <c r="E9" s="13">
        <v>118</v>
      </c>
      <c r="F9" s="10">
        <v>131</v>
      </c>
      <c r="G9" s="10"/>
      <c r="H9" s="11"/>
    </row>
    <row r="10" spans="2:8" x14ac:dyDescent="0.25">
      <c r="B10" s="5">
        <v>6</v>
      </c>
      <c r="C10" s="12" t="s">
        <v>410</v>
      </c>
      <c r="D10" s="12" t="s">
        <v>411</v>
      </c>
      <c r="E10" s="13">
        <v>95</v>
      </c>
      <c r="F10" s="10">
        <v>86</v>
      </c>
      <c r="G10" s="10"/>
      <c r="H10" s="11"/>
    </row>
    <row r="11" spans="2:8" x14ac:dyDescent="0.25">
      <c r="B11" s="5">
        <v>7</v>
      </c>
      <c r="C11" s="12" t="s">
        <v>412</v>
      </c>
      <c r="D11" s="12" t="s">
        <v>413</v>
      </c>
      <c r="E11" s="9">
        <v>126</v>
      </c>
      <c r="F11" s="10">
        <v>120</v>
      </c>
      <c r="G11" s="10"/>
      <c r="H11" s="11"/>
    </row>
    <row r="12" spans="2:8" x14ac:dyDescent="0.25">
      <c r="B12" s="5">
        <v>8</v>
      </c>
      <c r="C12" s="12" t="s">
        <v>414</v>
      </c>
      <c r="D12" s="12" t="s">
        <v>415</v>
      </c>
      <c r="E12" s="9">
        <v>74</v>
      </c>
      <c r="F12" s="10">
        <v>79</v>
      </c>
      <c r="G12" s="10"/>
      <c r="H12" s="11"/>
    </row>
    <row r="13" spans="2:8" x14ac:dyDescent="0.25">
      <c r="B13" s="5">
        <v>9</v>
      </c>
      <c r="C13" s="12" t="s">
        <v>416</v>
      </c>
      <c r="D13" s="12" t="s">
        <v>417</v>
      </c>
      <c r="E13" s="13">
        <v>98</v>
      </c>
      <c r="F13" s="10">
        <v>116</v>
      </c>
      <c r="G13" s="10"/>
      <c r="H13" s="11"/>
    </row>
    <row r="14" spans="2:8" x14ac:dyDescent="0.25">
      <c r="B14" s="5">
        <v>10</v>
      </c>
      <c r="C14" s="12" t="s">
        <v>418</v>
      </c>
      <c r="D14" s="12" t="s">
        <v>419</v>
      </c>
      <c r="E14" s="13">
        <v>89</v>
      </c>
      <c r="F14" s="10">
        <v>100</v>
      </c>
      <c r="G14" s="10"/>
      <c r="H14" s="11"/>
    </row>
    <row r="15" spans="2:8" x14ac:dyDescent="0.25">
      <c r="B15" s="5">
        <v>11</v>
      </c>
      <c r="C15" s="12" t="s">
        <v>420</v>
      </c>
      <c r="D15" s="12" t="s">
        <v>421</v>
      </c>
      <c r="E15" s="13">
        <v>108</v>
      </c>
      <c r="F15" s="10">
        <v>118</v>
      </c>
      <c r="G15" s="10"/>
      <c r="H15" s="11"/>
    </row>
    <row r="16" spans="2:8" ht="15" customHeight="1" x14ac:dyDescent="0.25">
      <c r="B16" s="5">
        <v>12</v>
      </c>
      <c r="C16" s="12" t="s">
        <v>422</v>
      </c>
      <c r="D16" s="12" t="s">
        <v>423</v>
      </c>
      <c r="E16" s="9">
        <v>127</v>
      </c>
      <c r="F16" s="10">
        <v>132</v>
      </c>
      <c r="G16" s="10"/>
      <c r="H16" s="11"/>
    </row>
    <row r="17" spans="2:8" x14ac:dyDescent="0.25">
      <c r="B17" s="5">
        <v>13</v>
      </c>
      <c r="C17" s="12" t="s">
        <v>424</v>
      </c>
      <c r="D17" s="12" t="s">
        <v>425</v>
      </c>
      <c r="E17" s="13">
        <v>60</v>
      </c>
      <c r="F17" s="10">
        <v>0</v>
      </c>
      <c r="G17" s="10"/>
      <c r="H17" s="11"/>
    </row>
    <row r="18" spans="2:8" x14ac:dyDescent="0.25">
      <c r="B18" s="5">
        <v>14</v>
      </c>
      <c r="C18" s="12" t="s">
        <v>426</v>
      </c>
      <c r="D18" s="12" t="s">
        <v>427</v>
      </c>
      <c r="E18" s="13">
        <v>145</v>
      </c>
      <c r="F18" s="10">
        <v>153</v>
      </c>
      <c r="G18" s="10"/>
      <c r="H18" s="11" t="s">
        <v>428</v>
      </c>
    </row>
    <row r="19" spans="2:8" x14ac:dyDescent="0.25">
      <c r="B19" s="5">
        <v>15</v>
      </c>
      <c r="C19" s="12" t="s">
        <v>429</v>
      </c>
      <c r="D19" s="12" t="s">
        <v>430</v>
      </c>
      <c r="E19" s="13">
        <v>91</v>
      </c>
      <c r="F19" s="10">
        <v>97</v>
      </c>
      <c r="G19" s="10"/>
      <c r="H19" s="11"/>
    </row>
    <row r="20" spans="2:8" x14ac:dyDescent="0.25">
      <c r="B20" s="5">
        <v>16</v>
      </c>
      <c r="C20" s="12" t="s">
        <v>431</v>
      </c>
      <c r="D20" s="12" t="s">
        <v>432</v>
      </c>
      <c r="E20" s="13">
        <v>125</v>
      </c>
      <c r="F20" s="10">
        <v>132</v>
      </c>
      <c r="G20" s="10"/>
      <c r="H20" s="11"/>
    </row>
    <row r="21" spans="2:8" x14ac:dyDescent="0.25">
      <c r="B21" s="5">
        <v>17</v>
      </c>
      <c r="C21" s="34" t="s">
        <v>433</v>
      </c>
      <c r="D21" s="34" t="s">
        <v>434</v>
      </c>
      <c r="E21" s="13">
        <v>154</v>
      </c>
      <c r="F21" s="10">
        <v>131</v>
      </c>
      <c r="G21" s="10"/>
      <c r="H21" s="14" t="s">
        <v>391</v>
      </c>
    </row>
    <row r="22" spans="2:8" x14ac:dyDescent="0.25">
      <c r="B22" s="5">
        <v>18</v>
      </c>
      <c r="C22" s="34" t="s">
        <v>118</v>
      </c>
      <c r="D22" s="34" t="s">
        <v>435</v>
      </c>
      <c r="E22" s="13">
        <v>96</v>
      </c>
      <c r="F22" s="10">
        <v>126</v>
      </c>
      <c r="G22" s="10"/>
      <c r="H22" s="14"/>
    </row>
    <row r="23" spans="2:8" x14ac:dyDescent="0.25">
      <c r="B23" s="5">
        <v>19</v>
      </c>
      <c r="C23" s="35" t="s">
        <v>436</v>
      </c>
      <c r="D23" s="35" t="s">
        <v>437</v>
      </c>
      <c r="E23" s="13">
        <v>105</v>
      </c>
      <c r="F23" s="10">
        <v>116</v>
      </c>
      <c r="G23" s="10"/>
      <c r="H23" s="14"/>
    </row>
    <row r="24" spans="2:8" x14ac:dyDescent="0.25">
      <c r="B24" s="5">
        <v>20</v>
      </c>
      <c r="C24" s="34" t="s">
        <v>438</v>
      </c>
      <c r="D24" s="34" t="s">
        <v>439</v>
      </c>
      <c r="E24" s="13">
        <v>145</v>
      </c>
      <c r="F24" s="10">
        <v>118</v>
      </c>
      <c r="G24" s="10"/>
      <c r="H24" s="14"/>
    </row>
    <row r="25" spans="2:8" x14ac:dyDescent="0.25">
      <c r="B25" s="5">
        <v>21</v>
      </c>
      <c r="C25" s="34" t="s">
        <v>440</v>
      </c>
      <c r="D25" s="34" t="s">
        <v>441</v>
      </c>
      <c r="E25" s="13">
        <v>123</v>
      </c>
      <c r="F25" s="10">
        <v>132</v>
      </c>
      <c r="G25" s="5"/>
      <c r="H25" s="14"/>
    </row>
    <row r="26" spans="2:8" x14ac:dyDescent="0.25">
      <c r="B26" s="5">
        <v>22</v>
      </c>
      <c r="C26" s="8" t="s">
        <v>442</v>
      </c>
      <c r="D26" s="8" t="s">
        <v>443</v>
      </c>
      <c r="E26" s="9">
        <v>52</v>
      </c>
      <c r="F26" s="10">
        <v>77</v>
      </c>
      <c r="G26" s="5"/>
      <c r="H26" s="14" t="s">
        <v>444</v>
      </c>
    </row>
    <row r="27" spans="2:8" x14ac:dyDescent="0.25">
      <c r="B27" s="5">
        <v>23</v>
      </c>
      <c r="C27" s="34" t="s">
        <v>445</v>
      </c>
      <c r="D27" s="34" t="s">
        <v>446</v>
      </c>
      <c r="E27" s="13">
        <v>84</v>
      </c>
      <c r="F27" s="10">
        <v>89</v>
      </c>
      <c r="G27" s="5"/>
      <c r="H27" s="14"/>
    </row>
    <row r="28" spans="2:8" x14ac:dyDescent="0.25">
      <c r="B28" s="5">
        <v>24</v>
      </c>
      <c r="C28" s="8" t="s">
        <v>447</v>
      </c>
      <c r="D28" s="8" t="s">
        <v>448</v>
      </c>
      <c r="E28" s="9">
        <v>44</v>
      </c>
      <c r="F28" s="10">
        <v>44</v>
      </c>
      <c r="G28" s="10"/>
      <c r="H28" s="14"/>
    </row>
    <row r="29" spans="2:8" x14ac:dyDescent="0.25">
      <c r="B29" s="5">
        <v>25</v>
      </c>
      <c r="C29" s="18"/>
      <c r="D29" s="18"/>
      <c r="E29" s="10"/>
      <c r="F29" s="10"/>
      <c r="G29" s="10"/>
      <c r="H29" s="14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392</v>
      </c>
      <c r="E37" s="21"/>
    </row>
    <row r="38" spans="2:8" x14ac:dyDescent="0.25">
      <c r="C38" s="22" t="s">
        <v>393</v>
      </c>
      <c r="D38" s="5">
        <f>COUNTIF(E5:E34,"&lt;72")</f>
        <v>4</v>
      </c>
      <c r="E38" s="2"/>
    </row>
    <row r="39" spans="2:8" x14ac:dyDescent="0.25">
      <c r="C39" s="23" t="s">
        <v>394</v>
      </c>
      <c r="D39" s="53">
        <f>SUMPRODUCT((E5:E34&gt;=72)*(E5:E34&lt;=98))</f>
        <v>7</v>
      </c>
      <c r="E39" s="2"/>
    </row>
    <row r="40" spans="2:8" x14ac:dyDescent="0.25">
      <c r="C40" s="24" t="s">
        <v>395</v>
      </c>
      <c r="D40" s="54">
        <f>SUMPRODUCT((E5:E34&gt;=99)*(E5:E34&lt;=116))</f>
        <v>2</v>
      </c>
      <c r="E40" s="2"/>
    </row>
    <row r="41" spans="2:8" x14ac:dyDescent="0.25">
      <c r="C41" s="25" t="s">
        <v>396</v>
      </c>
      <c r="D41" s="55">
        <f>SUMPRODUCT((E5:E34&gt;=117)*(E5:E34&lt;=141))</f>
        <v>7</v>
      </c>
      <c r="E41" s="2"/>
    </row>
    <row r="42" spans="2:8" x14ac:dyDescent="0.25">
      <c r="C42" s="26" t="s">
        <v>397</v>
      </c>
      <c r="D42" s="56">
        <f>COUNTIF(E5:E34,"&gt;141")</f>
        <v>4</v>
      </c>
      <c r="E42" s="2"/>
    </row>
    <row r="43" spans="2:8" x14ac:dyDescent="0.25">
      <c r="C43" s="27" t="s">
        <v>71</v>
      </c>
      <c r="D43" s="28">
        <f>SUM(D38:D42)</f>
        <v>24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v>1</v>
      </c>
      <c r="E45" s="2"/>
    </row>
    <row r="46" spans="2:8" x14ac:dyDescent="0.25">
      <c r="C46" s="27" t="s">
        <v>74</v>
      </c>
      <c r="D46" s="28">
        <f>SUM(D43:D45)</f>
        <v>25</v>
      </c>
      <c r="E46" s="2"/>
    </row>
    <row r="49" spans="3:4" ht="45" x14ac:dyDescent="0.25">
      <c r="C49" s="10" t="s">
        <v>75</v>
      </c>
      <c r="D49" s="10" t="s">
        <v>392</v>
      </c>
    </row>
    <row r="50" spans="3:4" x14ac:dyDescent="0.25">
      <c r="C50" s="22" t="s">
        <v>393</v>
      </c>
      <c r="D50" s="57">
        <f>COUNTIF(F5:F34,"&lt;72")</f>
        <v>4</v>
      </c>
    </row>
    <row r="51" spans="3:4" x14ac:dyDescent="0.25">
      <c r="C51" s="23" t="s">
        <v>394</v>
      </c>
      <c r="D51" s="53">
        <f>SUMPRODUCT((F5:F34&gt;=72)*(F5:F34&lt;=98))</f>
        <v>5</v>
      </c>
    </row>
    <row r="52" spans="3:4" x14ac:dyDescent="0.25">
      <c r="C52" s="24" t="s">
        <v>395</v>
      </c>
      <c r="D52" s="54">
        <f>SUMPRODUCT((F5:F34&gt;=99)*(F5:F34&lt;=116))</f>
        <v>4</v>
      </c>
    </row>
    <row r="53" spans="3:4" x14ac:dyDescent="0.25">
      <c r="C53" s="25" t="s">
        <v>396</v>
      </c>
      <c r="D53" s="55">
        <f>SUMPRODUCT((F5:F34&gt;=117)*(F5:F34&lt;=141))</f>
        <v>9</v>
      </c>
    </row>
    <row r="54" spans="3:4" x14ac:dyDescent="0.25">
      <c r="C54" s="26" t="s">
        <v>397</v>
      </c>
      <c r="D54" s="56">
        <f>COUNTIF(F5:F34,"&gt;141")</f>
        <v>2</v>
      </c>
    </row>
    <row r="55" spans="3:4" x14ac:dyDescent="0.25">
      <c r="C55" s="27" t="s">
        <v>71</v>
      </c>
      <c r="D55" s="28">
        <f>SUM(D50:D54)</f>
        <v>24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v>2</v>
      </c>
    </row>
    <row r="58" spans="3:4" x14ac:dyDescent="0.25">
      <c r="C58" s="27" t="s">
        <v>74</v>
      </c>
      <c r="D58" s="28">
        <f>SUM(D55:D57)</f>
        <v>26</v>
      </c>
    </row>
    <row r="61" spans="3:4" ht="45" x14ac:dyDescent="0.25">
      <c r="C61" s="10" t="s">
        <v>76</v>
      </c>
      <c r="D61" s="10" t="s">
        <v>392</v>
      </c>
    </row>
    <row r="62" spans="3:4" x14ac:dyDescent="0.25">
      <c r="C62" s="22" t="s">
        <v>393</v>
      </c>
      <c r="D62" s="58">
        <f>COUNTIF(G5:G34,"&lt;72")</f>
        <v>0</v>
      </c>
    </row>
    <row r="63" spans="3:4" x14ac:dyDescent="0.25">
      <c r="C63" s="23" t="s">
        <v>394</v>
      </c>
      <c r="D63" s="53">
        <f>SUMPRODUCT((G5:G34&gt;=72)*(G5:G34&lt;=98))</f>
        <v>0</v>
      </c>
    </row>
    <row r="64" spans="3:4" x14ac:dyDescent="0.25">
      <c r="C64" s="24" t="s">
        <v>395</v>
      </c>
      <c r="D64" s="59">
        <f>SUMPRODUCT((G5:G34&gt;=99)*(G5:G34&lt;=116))</f>
        <v>0</v>
      </c>
    </row>
    <row r="65" spans="3:4" x14ac:dyDescent="0.25">
      <c r="C65" s="25" t="s">
        <v>396</v>
      </c>
      <c r="D65" s="55">
        <f>SUMPRODUCT((G5:G34&gt;=117)*(G5:G34&lt;=141))</f>
        <v>0</v>
      </c>
    </row>
    <row r="66" spans="3:4" x14ac:dyDescent="0.25">
      <c r="C66" s="26" t="s">
        <v>397</v>
      </c>
      <c r="D66" s="56">
        <f>COUNTIF(G5:G34,"&gt;141")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D38">
    <cfRule type="cellIs" dxfId="68" priority="23" operator="lessThan">
      <formula>72</formula>
    </cfRule>
  </conditionalFormatting>
  <conditionalFormatting sqref="D39">
    <cfRule type="cellIs" dxfId="67" priority="22" operator="between">
      <formula>72</formula>
      <formula>98</formula>
    </cfRule>
  </conditionalFormatting>
  <conditionalFormatting sqref="E5:E34">
    <cfRule type="cellIs" dxfId="66" priority="21" operator="lessThan">
      <formula>72</formula>
    </cfRule>
  </conditionalFormatting>
  <conditionalFormatting sqref="E5:E34">
    <cfRule type="cellIs" dxfId="65" priority="20" operator="lessThan">
      <formula>72</formula>
    </cfRule>
  </conditionalFormatting>
  <conditionalFormatting sqref="E5:E34">
    <cfRule type="cellIs" dxfId="64" priority="19" operator="between">
      <formula>72</formula>
      <formula>98</formula>
    </cfRule>
  </conditionalFormatting>
  <conditionalFormatting sqref="E5:E34">
    <cfRule type="cellIs" dxfId="63" priority="18" operator="between">
      <formula>99</formula>
      <formula>116</formula>
    </cfRule>
  </conditionalFormatting>
  <conditionalFormatting sqref="E5:E34">
    <cfRule type="cellIs" dxfId="62" priority="17" operator="between">
      <formula>117</formula>
      <formula>141</formula>
    </cfRule>
  </conditionalFormatting>
  <conditionalFormatting sqref="E5:E34">
    <cfRule type="cellIs" dxfId="61" priority="16" operator="greaterThan">
      <formula>141</formula>
    </cfRule>
  </conditionalFormatting>
  <conditionalFormatting sqref="E5:E34">
    <cfRule type="cellIs" dxfId="60" priority="15" operator="greaterThan">
      <formula>141</formula>
    </cfRule>
  </conditionalFormatting>
  <conditionalFormatting sqref="F5:F34">
    <cfRule type="cellIs" dxfId="59" priority="14" operator="lessThan">
      <formula>72</formula>
    </cfRule>
  </conditionalFormatting>
  <conditionalFormatting sqref="F5:F34">
    <cfRule type="cellIs" dxfId="58" priority="13" operator="between">
      <formula>72</formula>
      <formula>98</formula>
    </cfRule>
  </conditionalFormatting>
  <conditionalFormatting sqref="F5:F34">
    <cfRule type="cellIs" dxfId="57" priority="12" operator="between">
      <formula>99</formula>
      <formula>116</formula>
    </cfRule>
  </conditionalFormatting>
  <conditionalFormatting sqref="F5:F34">
    <cfRule type="cellIs" dxfId="56" priority="11" operator="between">
      <formula>117</formula>
      <formula>141</formula>
    </cfRule>
  </conditionalFormatting>
  <conditionalFormatting sqref="F5:F34">
    <cfRule type="cellIs" dxfId="55" priority="10" operator="greaterThan">
      <formula>141</formula>
    </cfRule>
  </conditionalFormatting>
  <conditionalFormatting sqref="F5:F34">
    <cfRule type="cellIs" dxfId="54" priority="9" operator="greaterThan">
      <formula>141</formula>
    </cfRule>
  </conditionalFormatting>
  <conditionalFormatting sqref="F5:F34">
    <cfRule type="cellIs" dxfId="53" priority="8" operator="greaterThan">
      <formula>141</formula>
    </cfRule>
  </conditionalFormatting>
  <conditionalFormatting sqref="F5:F34">
    <cfRule type="cellIs" dxfId="52" priority="7" operator="greaterThan">
      <formula>141</formula>
    </cfRule>
  </conditionalFormatting>
  <conditionalFormatting sqref="G5:G34">
    <cfRule type="cellIs" dxfId="51" priority="6" operator="lessThan">
      <formula>72</formula>
    </cfRule>
  </conditionalFormatting>
  <conditionalFormatting sqref="G5:G34">
    <cfRule type="cellIs" dxfId="50" priority="5" operator="between">
      <formula>72</formula>
      <formula>98</formula>
    </cfRule>
  </conditionalFormatting>
  <conditionalFormatting sqref="G5:G34">
    <cfRule type="cellIs" dxfId="49" priority="4" operator="between">
      <formula>99</formula>
      <formula>116</formula>
    </cfRule>
  </conditionalFormatting>
  <conditionalFormatting sqref="G5:G34">
    <cfRule type="cellIs" dxfId="48" priority="3" operator="between">
      <formula>117</formula>
      <formula>141</formula>
    </cfRule>
  </conditionalFormatting>
  <conditionalFormatting sqref="G5:G34">
    <cfRule type="cellIs" dxfId="47" priority="2" operator="greaterThan">
      <formula>141</formula>
    </cfRule>
  </conditionalFormatting>
  <conditionalFormatting sqref="G5:G34">
    <cfRule type="cellIs" dxfId="46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341</v>
      </c>
      <c r="D2" s="5"/>
      <c r="F2" s="4" t="s">
        <v>342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19"/>
      <c r="D5" s="19"/>
      <c r="E5" s="10"/>
      <c r="F5" s="10"/>
      <c r="G5" s="10"/>
      <c r="H5" s="10"/>
    </row>
    <row r="6" spans="2:8" x14ac:dyDescent="0.25">
      <c r="B6" s="5">
        <v>2</v>
      </c>
      <c r="C6" s="19"/>
      <c r="D6" s="19"/>
      <c r="E6" s="10"/>
      <c r="F6" s="10"/>
      <c r="G6" s="10"/>
      <c r="H6" s="10"/>
    </row>
    <row r="7" spans="2:8" x14ac:dyDescent="0.25">
      <c r="B7" s="5">
        <v>3</v>
      </c>
      <c r="C7" s="19"/>
      <c r="D7" s="19"/>
      <c r="E7" s="10"/>
      <c r="F7" s="10"/>
      <c r="G7" s="10"/>
      <c r="H7" s="10"/>
    </row>
    <row r="8" spans="2:8" x14ac:dyDescent="0.25">
      <c r="B8" s="5">
        <v>4</v>
      </c>
      <c r="C8" s="19"/>
      <c r="D8" s="19"/>
      <c r="E8" s="10"/>
      <c r="F8" s="10"/>
      <c r="G8" s="10"/>
      <c r="H8" s="10"/>
    </row>
    <row r="9" spans="2:8" ht="15" customHeight="1" x14ac:dyDescent="0.25">
      <c r="B9" s="5">
        <v>5</v>
      </c>
      <c r="C9" s="19"/>
      <c r="D9" s="19"/>
      <c r="E9" s="10"/>
      <c r="F9" s="10"/>
      <c r="G9" s="10"/>
      <c r="H9" s="10"/>
    </row>
    <row r="10" spans="2:8" x14ac:dyDescent="0.25">
      <c r="B10" s="5">
        <v>6</v>
      </c>
      <c r="C10" s="19"/>
      <c r="D10" s="19"/>
      <c r="E10" s="10"/>
      <c r="F10" s="10"/>
      <c r="G10" s="10"/>
      <c r="H10" s="10"/>
    </row>
    <row r="11" spans="2:8" x14ac:dyDescent="0.25">
      <c r="B11" s="5">
        <v>7</v>
      </c>
      <c r="C11" s="19"/>
      <c r="D11" s="19"/>
      <c r="E11" s="10"/>
      <c r="F11" s="10"/>
      <c r="G11" s="10"/>
      <c r="H11" s="10"/>
    </row>
    <row r="12" spans="2:8" x14ac:dyDescent="0.25">
      <c r="B12" s="5">
        <v>8</v>
      </c>
      <c r="C12" s="19"/>
      <c r="D12" s="19"/>
      <c r="E12" s="10"/>
      <c r="F12" s="10"/>
      <c r="G12" s="10"/>
      <c r="H12" s="10"/>
    </row>
    <row r="13" spans="2:8" x14ac:dyDescent="0.25">
      <c r="B13" s="5">
        <v>9</v>
      </c>
      <c r="C13" s="19"/>
      <c r="D13" s="19"/>
      <c r="E13" s="10"/>
      <c r="F13" s="10"/>
      <c r="G13" s="10"/>
      <c r="H13" s="10"/>
    </row>
    <row r="14" spans="2:8" x14ac:dyDescent="0.25">
      <c r="B14" s="5">
        <v>10</v>
      </c>
      <c r="C14" s="19"/>
      <c r="D14" s="19"/>
      <c r="E14" s="10"/>
      <c r="F14" s="10"/>
      <c r="G14" s="10"/>
      <c r="H14" s="10"/>
    </row>
    <row r="15" spans="2:8" x14ac:dyDescent="0.25">
      <c r="B15" s="5">
        <v>11</v>
      </c>
      <c r="C15" s="19"/>
      <c r="D15" s="19"/>
      <c r="E15" s="10"/>
      <c r="F15" s="10"/>
      <c r="G15" s="10"/>
      <c r="H15" s="10"/>
    </row>
    <row r="16" spans="2:8" ht="15" customHeight="1" x14ac:dyDescent="0.25">
      <c r="B16" s="5">
        <v>12</v>
      </c>
      <c r="C16" s="19"/>
      <c r="D16" s="19"/>
      <c r="E16" s="10"/>
      <c r="F16" s="10"/>
      <c r="G16" s="10"/>
      <c r="H16" s="10"/>
    </row>
    <row r="17" spans="2:8" x14ac:dyDescent="0.25">
      <c r="B17" s="5">
        <v>13</v>
      </c>
      <c r="C17" s="19"/>
      <c r="D17" s="19"/>
      <c r="E17" s="10"/>
      <c r="F17" s="10"/>
      <c r="G17" s="10"/>
      <c r="H17" s="10"/>
    </row>
    <row r="18" spans="2:8" x14ac:dyDescent="0.25">
      <c r="B18" s="5">
        <v>14</v>
      </c>
      <c r="C18" s="19"/>
      <c r="D18" s="19"/>
      <c r="E18" s="10"/>
      <c r="F18" s="10"/>
      <c r="G18" s="10"/>
      <c r="H18" s="10"/>
    </row>
    <row r="19" spans="2:8" x14ac:dyDescent="0.25">
      <c r="B19" s="5">
        <v>15</v>
      </c>
      <c r="C19" s="19"/>
      <c r="D19" s="19"/>
      <c r="E19" s="10"/>
      <c r="F19" s="10"/>
      <c r="G19" s="10"/>
      <c r="H19" s="10"/>
    </row>
    <row r="20" spans="2:8" x14ac:dyDescent="0.25">
      <c r="B20" s="5">
        <v>16</v>
      </c>
      <c r="C20" s="19"/>
      <c r="D20" s="19"/>
      <c r="E20" s="10"/>
      <c r="F20" s="10"/>
      <c r="G20" s="10"/>
      <c r="H20" s="10"/>
    </row>
    <row r="21" spans="2:8" x14ac:dyDescent="0.25">
      <c r="B21" s="5">
        <v>17</v>
      </c>
      <c r="C21" s="19"/>
      <c r="D21" s="19"/>
      <c r="E21" s="10"/>
      <c r="F21" s="10"/>
      <c r="G21" s="10"/>
      <c r="H21" s="5"/>
    </row>
    <row r="22" spans="2:8" x14ac:dyDescent="0.25">
      <c r="B22" s="5">
        <v>18</v>
      </c>
      <c r="C22" s="19"/>
      <c r="D22" s="19"/>
      <c r="E22" s="10"/>
      <c r="F22" s="10"/>
      <c r="G22" s="10"/>
      <c r="H22" s="5"/>
    </row>
    <row r="23" spans="2:8" x14ac:dyDescent="0.25">
      <c r="B23" s="5">
        <v>19</v>
      </c>
      <c r="C23" s="4"/>
      <c r="D23" s="4"/>
      <c r="E23" s="10"/>
      <c r="F23" s="10"/>
      <c r="G23" s="10"/>
      <c r="H23" s="5"/>
    </row>
    <row r="24" spans="2:8" x14ac:dyDescent="0.25">
      <c r="B24" s="5">
        <v>20</v>
      </c>
      <c r="C24" s="18"/>
      <c r="D24" s="18"/>
      <c r="E24" s="10"/>
      <c r="F24" s="10"/>
      <c r="G24" s="10"/>
      <c r="H24" s="5"/>
    </row>
    <row r="25" spans="2:8" x14ac:dyDescent="0.25">
      <c r="B25" s="5">
        <v>21</v>
      </c>
      <c r="C25" s="18"/>
      <c r="D25" s="18"/>
      <c r="E25" s="10"/>
      <c r="F25" s="10"/>
      <c r="G25" s="5"/>
      <c r="H25" s="5"/>
    </row>
    <row r="26" spans="2:8" x14ac:dyDescent="0.25">
      <c r="B26" s="5">
        <v>22</v>
      </c>
      <c r="C26" s="18"/>
      <c r="D26" s="18"/>
      <c r="E26" s="10"/>
      <c r="F26" s="10"/>
      <c r="G26" s="5"/>
      <c r="H26" s="5"/>
    </row>
    <row r="27" spans="2:8" x14ac:dyDescent="0.25">
      <c r="B27" s="5">
        <v>23</v>
      </c>
      <c r="C27" s="18"/>
      <c r="D27" s="18"/>
      <c r="E27" s="10"/>
      <c r="F27" s="10"/>
      <c r="G27" s="5"/>
      <c r="H27" s="5"/>
    </row>
    <row r="28" spans="2:8" x14ac:dyDescent="0.25">
      <c r="B28" s="5">
        <v>24</v>
      </c>
      <c r="C28" s="18"/>
      <c r="D28" s="18"/>
      <c r="E28" s="10"/>
      <c r="F28" s="10"/>
      <c r="G28" s="10"/>
      <c r="H28" s="5"/>
    </row>
    <row r="29" spans="2:8" x14ac:dyDescent="0.25">
      <c r="B29" s="5">
        <v>25</v>
      </c>
      <c r="C29" s="18"/>
      <c r="D29" s="18"/>
      <c r="E29" s="10"/>
      <c r="F29" s="10"/>
      <c r="G29" s="10"/>
      <c r="H29" s="5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392</v>
      </c>
      <c r="E37" s="21"/>
    </row>
    <row r="38" spans="2:8" x14ac:dyDescent="0.25">
      <c r="C38" s="22" t="s">
        <v>393</v>
      </c>
      <c r="D38" s="5">
        <f>COUNTIF(E5:E34,"&lt;72")</f>
        <v>0</v>
      </c>
      <c r="E38" s="2"/>
    </row>
    <row r="39" spans="2:8" x14ac:dyDescent="0.25">
      <c r="C39" s="23" t="s">
        <v>394</v>
      </c>
      <c r="D39" s="53">
        <f>SUMPRODUCT((E5:E34&gt;=72)*(E5:E34&lt;=98))</f>
        <v>0</v>
      </c>
      <c r="E39" s="2"/>
    </row>
    <row r="40" spans="2:8" x14ac:dyDescent="0.25">
      <c r="C40" s="24" t="s">
        <v>395</v>
      </c>
      <c r="D40" s="54">
        <f>SUMPRODUCT((E5:E34&gt;=99)*(E5:E34&lt;=116))</f>
        <v>0</v>
      </c>
      <c r="E40" s="2"/>
    </row>
    <row r="41" spans="2:8" x14ac:dyDescent="0.25">
      <c r="C41" s="25" t="s">
        <v>396</v>
      </c>
      <c r="D41" s="55">
        <f>SUMPRODUCT((E5:E34&gt;=117)*(E5:E34&lt;=141))</f>
        <v>0</v>
      </c>
      <c r="E41" s="2"/>
    </row>
    <row r="42" spans="2:8" x14ac:dyDescent="0.25">
      <c r="C42" s="26" t="s">
        <v>397</v>
      </c>
      <c r="D42" s="56">
        <f>COUNTIF(E5:E34,"&gt;141")</f>
        <v>0</v>
      </c>
      <c r="E42" s="2"/>
    </row>
    <row r="43" spans="2:8" x14ac:dyDescent="0.25">
      <c r="C43" s="27" t="s">
        <v>71</v>
      </c>
      <c r="D43" s="28">
        <f>SUM(D38:D42)</f>
        <v>0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0</v>
      </c>
      <c r="E46" s="2"/>
    </row>
    <row r="49" spans="3:4" ht="45" x14ac:dyDescent="0.25">
      <c r="C49" s="10" t="s">
        <v>75</v>
      </c>
      <c r="D49" s="10" t="s">
        <v>392</v>
      </c>
    </row>
    <row r="50" spans="3:4" x14ac:dyDescent="0.25">
      <c r="C50" s="22" t="s">
        <v>393</v>
      </c>
      <c r="D50" s="57">
        <f>COUNTIF(F5:F34,"&lt;72")</f>
        <v>0</v>
      </c>
    </row>
    <row r="51" spans="3:4" x14ac:dyDescent="0.25">
      <c r="C51" s="23" t="s">
        <v>394</v>
      </c>
      <c r="D51" s="53">
        <f>SUMPRODUCT((F5:F34&gt;=72)*(F5:F34&lt;=98))</f>
        <v>0</v>
      </c>
    </row>
    <row r="52" spans="3:4" x14ac:dyDescent="0.25">
      <c r="C52" s="24" t="s">
        <v>395</v>
      </c>
      <c r="D52" s="54">
        <f>SUMPRODUCT((F5:F34&gt;=99)*(F5:F34&lt;=116))</f>
        <v>0</v>
      </c>
    </row>
    <row r="53" spans="3:4" x14ac:dyDescent="0.25">
      <c r="C53" s="25" t="s">
        <v>396</v>
      </c>
      <c r="D53" s="55">
        <f>SUMPRODUCT((F5:F34&gt;=117)*(F5:F34&lt;=141))</f>
        <v>0</v>
      </c>
    </row>
    <row r="54" spans="3:4" x14ac:dyDescent="0.25">
      <c r="C54" s="26" t="s">
        <v>397</v>
      </c>
      <c r="D54" s="56">
        <f>COUNTIF(F5:F34,"&gt;141")</f>
        <v>0</v>
      </c>
    </row>
    <row r="55" spans="3:4" x14ac:dyDescent="0.25">
      <c r="C55" s="27" t="s">
        <v>71</v>
      </c>
      <c r="D55" s="28">
        <f>SUM(D50:D54)</f>
        <v>0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0</v>
      </c>
    </row>
    <row r="61" spans="3:4" ht="45" x14ac:dyDescent="0.25">
      <c r="C61" s="10" t="s">
        <v>76</v>
      </c>
      <c r="D61" s="10" t="s">
        <v>392</v>
      </c>
    </row>
    <row r="62" spans="3:4" x14ac:dyDescent="0.25">
      <c r="C62" s="22" t="s">
        <v>393</v>
      </c>
      <c r="D62" s="58">
        <f>COUNTIF(G5:G34,"&lt;72")</f>
        <v>0</v>
      </c>
    </row>
    <row r="63" spans="3:4" x14ac:dyDescent="0.25">
      <c r="C63" s="23" t="s">
        <v>394</v>
      </c>
      <c r="D63" s="53">
        <f>SUMPRODUCT((G5:G34&gt;=72)*(G5:G34&lt;=98))</f>
        <v>0</v>
      </c>
    </row>
    <row r="64" spans="3:4" x14ac:dyDescent="0.25">
      <c r="C64" s="24" t="s">
        <v>395</v>
      </c>
      <c r="D64" s="59">
        <f>SUMPRODUCT((G5:G34&gt;=99)*(G5:G34&lt;=116))</f>
        <v>0</v>
      </c>
    </row>
    <row r="65" spans="3:4" x14ac:dyDescent="0.25">
      <c r="C65" s="25" t="s">
        <v>396</v>
      </c>
      <c r="D65" s="55">
        <f>SUMPRODUCT((G5:G34&gt;=117)*(G5:G34&lt;=141))</f>
        <v>0</v>
      </c>
    </row>
    <row r="66" spans="3:4" x14ac:dyDescent="0.25">
      <c r="C66" s="26" t="s">
        <v>397</v>
      </c>
      <c r="D66" s="56">
        <f>COUNTIF(G5:G34,"&gt;141")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D38">
    <cfRule type="cellIs" dxfId="45" priority="23" operator="lessThan">
      <formula>72</formula>
    </cfRule>
  </conditionalFormatting>
  <conditionalFormatting sqref="D39">
    <cfRule type="cellIs" dxfId="44" priority="22" operator="between">
      <formula>72</formula>
      <formula>98</formula>
    </cfRule>
  </conditionalFormatting>
  <conditionalFormatting sqref="E5:E34">
    <cfRule type="cellIs" dxfId="43" priority="15" operator="greaterThan">
      <formula>141</formula>
    </cfRule>
  </conditionalFormatting>
  <conditionalFormatting sqref="E5:E34">
    <cfRule type="cellIs" dxfId="42" priority="16" operator="greaterThan">
      <formula>141</formula>
    </cfRule>
  </conditionalFormatting>
  <conditionalFormatting sqref="E5:E34">
    <cfRule type="cellIs" dxfId="41" priority="17" operator="between">
      <formula>117</formula>
      <formula>141</formula>
    </cfRule>
  </conditionalFormatting>
  <conditionalFormatting sqref="E5:E34">
    <cfRule type="cellIs" dxfId="40" priority="18" operator="between">
      <formula>99</formula>
      <formula>116</formula>
    </cfRule>
  </conditionalFormatting>
  <conditionalFormatting sqref="E5:E34">
    <cfRule type="cellIs" dxfId="39" priority="19" operator="between">
      <formula>72</formula>
      <formula>98</formula>
    </cfRule>
  </conditionalFormatting>
  <conditionalFormatting sqref="E5:E34">
    <cfRule type="cellIs" dxfId="38" priority="20" operator="lessThan">
      <formula>72</formula>
    </cfRule>
  </conditionalFormatting>
  <conditionalFormatting sqref="E5:E34">
    <cfRule type="cellIs" dxfId="37" priority="21" operator="lessThan">
      <formula>72</formula>
    </cfRule>
  </conditionalFormatting>
  <conditionalFormatting sqref="F5:F34">
    <cfRule type="cellIs" dxfId="36" priority="7" operator="greaterThan">
      <formula>141</formula>
    </cfRule>
  </conditionalFormatting>
  <conditionalFormatting sqref="F5:F34">
    <cfRule type="cellIs" dxfId="35" priority="8" operator="greaterThan">
      <formula>141</formula>
    </cfRule>
  </conditionalFormatting>
  <conditionalFormatting sqref="F5:F34">
    <cfRule type="cellIs" dxfId="34" priority="9" operator="greaterThan">
      <formula>141</formula>
    </cfRule>
  </conditionalFormatting>
  <conditionalFormatting sqref="F5:F34">
    <cfRule type="cellIs" dxfId="33" priority="10" operator="greaterThan">
      <formula>141</formula>
    </cfRule>
  </conditionalFormatting>
  <conditionalFormatting sqref="F5:F34">
    <cfRule type="cellIs" dxfId="32" priority="11" operator="between">
      <formula>117</formula>
      <formula>141</formula>
    </cfRule>
  </conditionalFormatting>
  <conditionalFormatting sqref="F5:F34">
    <cfRule type="cellIs" dxfId="31" priority="12" operator="between">
      <formula>99</formula>
      <formula>116</formula>
    </cfRule>
  </conditionalFormatting>
  <conditionalFormatting sqref="F5:F34">
    <cfRule type="cellIs" dxfId="30" priority="13" operator="between">
      <formula>72</formula>
      <formula>98</formula>
    </cfRule>
  </conditionalFormatting>
  <conditionalFormatting sqref="F5:F34">
    <cfRule type="cellIs" dxfId="29" priority="14" operator="lessThan">
      <formula>72</formula>
    </cfRule>
  </conditionalFormatting>
  <conditionalFormatting sqref="G5:G34">
    <cfRule type="cellIs" dxfId="28" priority="1" operator="greaterThan">
      <formula>141</formula>
    </cfRule>
  </conditionalFormatting>
  <conditionalFormatting sqref="G5:G34">
    <cfRule type="cellIs" dxfId="27" priority="2" operator="greaterThan">
      <formula>141</formula>
    </cfRule>
  </conditionalFormatting>
  <conditionalFormatting sqref="G5:G34">
    <cfRule type="cellIs" dxfId="26" priority="3" operator="between">
      <formula>117</formula>
      <formula>141</formula>
    </cfRule>
  </conditionalFormatting>
  <conditionalFormatting sqref="G5:G34">
    <cfRule type="cellIs" dxfId="25" priority="4" operator="between">
      <formula>99</formula>
      <formula>116</formula>
    </cfRule>
  </conditionalFormatting>
  <conditionalFormatting sqref="G5:G34">
    <cfRule type="cellIs" dxfId="24" priority="5" operator="between">
      <formula>72</formula>
      <formula>98</formula>
    </cfRule>
  </conditionalFormatting>
  <conditionalFormatting sqref="G5:G34">
    <cfRule type="cellIs" dxfId="23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341</v>
      </c>
      <c r="D2" s="5"/>
      <c r="F2" s="4" t="s">
        <v>342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19"/>
      <c r="D5" s="19"/>
      <c r="E5" s="10"/>
      <c r="F5" s="10"/>
      <c r="G5" s="10"/>
      <c r="H5" s="10"/>
    </row>
    <row r="6" spans="2:8" x14ac:dyDescent="0.25">
      <c r="B6" s="5">
        <v>2</v>
      </c>
      <c r="C6" s="19"/>
      <c r="D6" s="19"/>
      <c r="E6" s="10"/>
      <c r="F6" s="10"/>
      <c r="G6" s="10"/>
      <c r="H6" s="10"/>
    </row>
    <row r="7" spans="2:8" x14ac:dyDescent="0.25">
      <c r="B7" s="5">
        <v>3</v>
      </c>
      <c r="C7" s="19"/>
      <c r="D7" s="19"/>
      <c r="E7" s="10"/>
      <c r="F7" s="10"/>
      <c r="G7" s="10"/>
      <c r="H7" s="10"/>
    </row>
    <row r="8" spans="2:8" x14ac:dyDescent="0.25">
      <c r="B8" s="5">
        <v>4</v>
      </c>
      <c r="C8" s="19"/>
      <c r="D8" s="19"/>
      <c r="E8" s="10"/>
      <c r="F8" s="10"/>
      <c r="G8" s="10"/>
      <c r="H8" s="10"/>
    </row>
    <row r="9" spans="2:8" ht="15" customHeight="1" x14ac:dyDescent="0.25">
      <c r="B9" s="5">
        <v>5</v>
      </c>
      <c r="C9" s="19"/>
      <c r="D9" s="19"/>
      <c r="E9" s="10"/>
      <c r="F9" s="10"/>
      <c r="G9" s="10"/>
      <c r="H9" s="10"/>
    </row>
    <row r="10" spans="2:8" x14ac:dyDescent="0.25">
      <c r="B10" s="5">
        <v>6</v>
      </c>
      <c r="C10" s="19"/>
      <c r="D10" s="19"/>
      <c r="E10" s="10"/>
      <c r="F10" s="10"/>
      <c r="G10" s="10"/>
      <c r="H10" s="10"/>
    </row>
    <row r="11" spans="2:8" x14ac:dyDescent="0.25">
      <c r="B11" s="5">
        <v>7</v>
      </c>
      <c r="C11" s="19"/>
      <c r="D11" s="19"/>
      <c r="E11" s="10"/>
      <c r="F11" s="10"/>
      <c r="G11" s="10"/>
      <c r="H11" s="10"/>
    </row>
    <row r="12" spans="2:8" x14ac:dyDescent="0.25">
      <c r="B12" s="5">
        <v>8</v>
      </c>
      <c r="C12" s="19"/>
      <c r="D12" s="19"/>
      <c r="E12" s="10"/>
      <c r="F12" s="10"/>
      <c r="G12" s="10"/>
      <c r="H12" s="10"/>
    </row>
    <row r="13" spans="2:8" x14ac:dyDescent="0.25">
      <c r="B13" s="5">
        <v>9</v>
      </c>
      <c r="C13" s="19"/>
      <c r="D13" s="19"/>
      <c r="E13" s="10"/>
      <c r="F13" s="10"/>
      <c r="G13" s="10"/>
      <c r="H13" s="10"/>
    </row>
    <row r="14" spans="2:8" x14ac:dyDescent="0.25">
      <c r="B14" s="5">
        <v>10</v>
      </c>
      <c r="C14" s="19"/>
      <c r="D14" s="19"/>
      <c r="E14" s="10"/>
      <c r="F14" s="10"/>
      <c r="G14" s="10"/>
      <c r="H14" s="10"/>
    </row>
    <row r="15" spans="2:8" x14ac:dyDescent="0.25">
      <c r="B15" s="5">
        <v>11</v>
      </c>
      <c r="C15" s="19"/>
      <c r="D15" s="19"/>
      <c r="E15" s="10"/>
      <c r="F15" s="10"/>
      <c r="G15" s="10"/>
      <c r="H15" s="10"/>
    </row>
    <row r="16" spans="2:8" ht="15" customHeight="1" x14ac:dyDescent="0.25">
      <c r="B16" s="5">
        <v>12</v>
      </c>
      <c r="C16" s="19"/>
      <c r="D16" s="19"/>
      <c r="E16" s="10"/>
      <c r="F16" s="10"/>
      <c r="G16" s="10"/>
      <c r="H16" s="10"/>
    </row>
    <row r="17" spans="2:8" x14ac:dyDescent="0.25">
      <c r="B17" s="5">
        <v>13</v>
      </c>
      <c r="C17" s="19"/>
      <c r="D17" s="19"/>
      <c r="E17" s="10"/>
      <c r="F17" s="10"/>
      <c r="G17" s="10"/>
      <c r="H17" s="10"/>
    </row>
    <row r="18" spans="2:8" x14ac:dyDescent="0.25">
      <c r="B18" s="5">
        <v>14</v>
      </c>
      <c r="C18" s="19"/>
      <c r="D18" s="19"/>
      <c r="E18" s="10"/>
      <c r="F18" s="10"/>
      <c r="G18" s="10"/>
      <c r="H18" s="10"/>
    </row>
    <row r="19" spans="2:8" x14ac:dyDescent="0.25">
      <c r="B19" s="5">
        <v>15</v>
      </c>
      <c r="C19" s="19"/>
      <c r="D19" s="19"/>
      <c r="E19" s="10"/>
      <c r="F19" s="10"/>
      <c r="G19" s="10"/>
      <c r="H19" s="10"/>
    </row>
    <row r="20" spans="2:8" x14ac:dyDescent="0.25">
      <c r="B20" s="5">
        <v>16</v>
      </c>
      <c r="C20" s="19"/>
      <c r="D20" s="19"/>
      <c r="E20" s="10"/>
      <c r="F20" s="10"/>
      <c r="G20" s="10"/>
      <c r="H20" s="10"/>
    </row>
    <row r="21" spans="2:8" x14ac:dyDescent="0.25">
      <c r="B21" s="5">
        <v>17</v>
      </c>
      <c r="C21" s="19"/>
      <c r="D21" s="19"/>
      <c r="E21" s="10"/>
      <c r="F21" s="10"/>
      <c r="G21" s="10"/>
      <c r="H21" s="5"/>
    </row>
    <row r="22" spans="2:8" x14ac:dyDescent="0.25">
      <c r="B22" s="5">
        <v>18</v>
      </c>
      <c r="C22" s="19"/>
      <c r="D22" s="19"/>
      <c r="E22" s="10"/>
      <c r="F22" s="10"/>
      <c r="G22" s="10"/>
      <c r="H22" s="5"/>
    </row>
    <row r="23" spans="2:8" x14ac:dyDescent="0.25">
      <c r="B23" s="5">
        <v>19</v>
      </c>
      <c r="C23" s="4"/>
      <c r="D23" s="4"/>
      <c r="E23" s="10"/>
      <c r="F23" s="10"/>
      <c r="G23" s="10"/>
      <c r="H23" s="5"/>
    </row>
    <row r="24" spans="2:8" x14ac:dyDescent="0.25">
      <c r="B24" s="5">
        <v>20</v>
      </c>
      <c r="C24" s="18"/>
      <c r="D24" s="18"/>
      <c r="E24" s="10"/>
      <c r="F24" s="10"/>
      <c r="G24" s="10"/>
      <c r="H24" s="5"/>
    </row>
    <row r="25" spans="2:8" x14ac:dyDescent="0.25">
      <c r="B25" s="5">
        <v>21</v>
      </c>
      <c r="C25" s="18"/>
      <c r="D25" s="18"/>
      <c r="E25" s="10"/>
      <c r="F25" s="10"/>
      <c r="G25" s="5"/>
      <c r="H25" s="5"/>
    </row>
    <row r="26" spans="2:8" x14ac:dyDescent="0.25">
      <c r="B26" s="5">
        <v>22</v>
      </c>
      <c r="C26" s="18"/>
      <c r="D26" s="18"/>
      <c r="E26" s="10"/>
      <c r="F26" s="10"/>
      <c r="G26" s="5"/>
      <c r="H26" s="5"/>
    </row>
    <row r="27" spans="2:8" x14ac:dyDescent="0.25">
      <c r="B27" s="5">
        <v>23</v>
      </c>
      <c r="C27" s="18"/>
      <c r="D27" s="18"/>
      <c r="E27" s="10"/>
      <c r="F27" s="10"/>
      <c r="G27" s="5"/>
      <c r="H27" s="5"/>
    </row>
    <row r="28" spans="2:8" x14ac:dyDescent="0.25">
      <c r="B28" s="5">
        <v>24</v>
      </c>
      <c r="C28" s="18"/>
      <c r="D28" s="18"/>
      <c r="E28" s="10"/>
      <c r="F28" s="10"/>
      <c r="G28" s="10"/>
      <c r="H28" s="5"/>
    </row>
    <row r="29" spans="2:8" x14ac:dyDescent="0.25">
      <c r="B29" s="5">
        <v>25</v>
      </c>
      <c r="C29" s="18"/>
      <c r="D29" s="18"/>
      <c r="E29" s="10"/>
      <c r="F29" s="10"/>
      <c r="G29" s="10"/>
      <c r="H29" s="5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392</v>
      </c>
      <c r="E37" s="21"/>
    </row>
    <row r="38" spans="2:8" x14ac:dyDescent="0.25">
      <c r="C38" s="22" t="s">
        <v>393</v>
      </c>
      <c r="D38" s="5">
        <f>COUNTIF(E5:E34,"&lt;72")</f>
        <v>0</v>
      </c>
      <c r="E38" s="2"/>
    </row>
    <row r="39" spans="2:8" x14ac:dyDescent="0.25">
      <c r="C39" s="23" t="s">
        <v>394</v>
      </c>
      <c r="D39" s="53">
        <f>SUMPRODUCT((E5:E34&gt;=72)*(E5:E34&lt;=98))</f>
        <v>0</v>
      </c>
      <c r="E39" s="2"/>
    </row>
    <row r="40" spans="2:8" x14ac:dyDescent="0.25">
      <c r="C40" s="24" t="s">
        <v>395</v>
      </c>
      <c r="D40" s="54">
        <f>SUMPRODUCT((E5:E34&gt;=99)*(E5:E34&lt;=116))</f>
        <v>0</v>
      </c>
      <c r="E40" s="2"/>
    </row>
    <row r="41" spans="2:8" x14ac:dyDescent="0.25">
      <c r="C41" s="25" t="s">
        <v>396</v>
      </c>
      <c r="D41" s="55">
        <f>SUMPRODUCT((E5:E34&gt;=117)*(E5:E34&lt;=141))</f>
        <v>0</v>
      </c>
      <c r="E41" s="2"/>
    </row>
    <row r="42" spans="2:8" x14ac:dyDescent="0.25">
      <c r="C42" s="26" t="s">
        <v>397</v>
      </c>
      <c r="D42" s="56">
        <f>COUNTIF(E5:E34,"&gt;141")</f>
        <v>0</v>
      </c>
      <c r="E42" s="2"/>
    </row>
    <row r="43" spans="2:8" x14ac:dyDescent="0.25">
      <c r="C43" s="27" t="s">
        <v>71</v>
      </c>
      <c r="D43" s="28">
        <f>SUM(D38:D42)</f>
        <v>0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0</v>
      </c>
      <c r="E46" s="2"/>
    </row>
    <row r="49" spans="3:4" ht="45" x14ac:dyDescent="0.25">
      <c r="C49" s="10" t="s">
        <v>75</v>
      </c>
      <c r="D49" s="10" t="s">
        <v>392</v>
      </c>
    </row>
    <row r="50" spans="3:4" x14ac:dyDescent="0.25">
      <c r="C50" s="22" t="s">
        <v>393</v>
      </c>
      <c r="D50" s="57">
        <f>COUNTIF(F5:F34,"&lt;72")</f>
        <v>0</v>
      </c>
    </row>
    <row r="51" spans="3:4" x14ac:dyDescent="0.25">
      <c r="C51" s="23" t="s">
        <v>394</v>
      </c>
      <c r="D51" s="53">
        <f>SUMPRODUCT((F5:F34&gt;=72)*(F5:F34&lt;=98))</f>
        <v>0</v>
      </c>
    </row>
    <row r="52" spans="3:4" x14ac:dyDescent="0.25">
      <c r="C52" s="24" t="s">
        <v>395</v>
      </c>
      <c r="D52" s="54">
        <f>SUMPRODUCT((F5:F34&gt;=99)*(F5:F34&lt;=116))</f>
        <v>0</v>
      </c>
    </row>
    <row r="53" spans="3:4" x14ac:dyDescent="0.25">
      <c r="C53" s="25" t="s">
        <v>396</v>
      </c>
      <c r="D53" s="55">
        <f>SUMPRODUCT((F5:F34&gt;=117)*(F5:F34&lt;=141))</f>
        <v>0</v>
      </c>
    </row>
    <row r="54" spans="3:4" x14ac:dyDescent="0.25">
      <c r="C54" s="26" t="s">
        <v>397</v>
      </c>
      <c r="D54" s="56">
        <f>COUNTIF(F5:F34,"&gt;141")</f>
        <v>0</v>
      </c>
    </row>
    <row r="55" spans="3:4" x14ac:dyDescent="0.25">
      <c r="C55" s="27" t="s">
        <v>71</v>
      </c>
      <c r="D55" s="28">
        <f>SUM(D50:D54)</f>
        <v>0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0</v>
      </c>
    </row>
    <row r="61" spans="3:4" ht="45" x14ac:dyDescent="0.25">
      <c r="C61" s="10" t="s">
        <v>76</v>
      </c>
      <c r="D61" s="10" t="s">
        <v>392</v>
      </c>
    </row>
    <row r="62" spans="3:4" x14ac:dyDescent="0.25">
      <c r="C62" s="22" t="s">
        <v>393</v>
      </c>
      <c r="D62" s="58">
        <f>COUNTIF(G5:G34,"&lt;72")</f>
        <v>0</v>
      </c>
    </row>
    <row r="63" spans="3:4" x14ac:dyDescent="0.25">
      <c r="C63" s="23" t="s">
        <v>394</v>
      </c>
      <c r="D63" s="53">
        <f>SUMPRODUCT((G5:G34&gt;=72)*(G5:G34&lt;=98))</f>
        <v>0</v>
      </c>
    </row>
    <row r="64" spans="3:4" x14ac:dyDescent="0.25">
      <c r="C64" s="24" t="s">
        <v>395</v>
      </c>
      <c r="D64" s="59">
        <f>SUMPRODUCT((G5:G34&gt;=99)*(G5:G34&lt;=116))</f>
        <v>0</v>
      </c>
    </row>
    <row r="65" spans="3:4" x14ac:dyDescent="0.25">
      <c r="C65" s="25" t="s">
        <v>396</v>
      </c>
      <c r="D65" s="55">
        <f>SUMPRODUCT((G5:G34&gt;=117)*(G5:G34&lt;=141))</f>
        <v>0</v>
      </c>
    </row>
    <row r="66" spans="3:4" x14ac:dyDescent="0.25">
      <c r="C66" s="26" t="s">
        <v>397</v>
      </c>
      <c r="D66" s="56">
        <f>COUNTIF(G5:G34,"&gt;141")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15" operator="greaterThan">
      <formula>141</formula>
    </cfRule>
  </conditionalFormatting>
  <conditionalFormatting sqref="E5:E34">
    <cfRule type="cellIs" dxfId="19" priority="16" operator="greaterThan">
      <formula>141</formula>
    </cfRule>
  </conditionalFormatting>
  <conditionalFormatting sqref="E5:E34">
    <cfRule type="cellIs" dxfId="18" priority="17" operator="between">
      <formula>117</formula>
      <formula>141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9" operator="between">
      <formula>72</formula>
      <formula>98</formula>
    </cfRule>
  </conditionalFormatting>
  <conditionalFormatting sqref="E5:E34">
    <cfRule type="cellIs" dxfId="15" priority="20" operator="lessThan">
      <formula>72</formula>
    </cfRule>
  </conditionalFormatting>
  <conditionalFormatting sqref="E5:E34">
    <cfRule type="cellIs" dxfId="14" priority="21" operator="lessThan">
      <formula>72</formula>
    </cfRule>
  </conditionalFormatting>
  <conditionalFormatting sqref="F5:F34">
    <cfRule type="cellIs" dxfId="13" priority="7" operator="greaterThan">
      <formula>141</formula>
    </cfRule>
  </conditionalFormatting>
  <conditionalFormatting sqref="F5:F34">
    <cfRule type="cellIs" dxfId="12" priority="8" operator="greaterThan">
      <formula>141</formula>
    </cfRule>
  </conditionalFormatting>
  <conditionalFormatting sqref="F5:F34">
    <cfRule type="cellIs" dxfId="11" priority="9" operator="greaterThan">
      <formula>141</formula>
    </cfRule>
  </conditionalFormatting>
  <conditionalFormatting sqref="F5:F34">
    <cfRule type="cellIs" dxfId="10" priority="10" operator="greaterThan">
      <formula>141</formula>
    </cfRule>
  </conditionalFormatting>
  <conditionalFormatting sqref="F5:F34">
    <cfRule type="cellIs" dxfId="9" priority="11" operator="between">
      <formula>117</formula>
      <formula>141</formula>
    </cfRule>
  </conditionalFormatting>
  <conditionalFormatting sqref="F5:F34">
    <cfRule type="cellIs" dxfId="8" priority="12" operator="between">
      <formula>99</formula>
      <formula>116</formula>
    </cfRule>
  </conditionalFormatting>
  <conditionalFormatting sqref="F5:F34">
    <cfRule type="cellIs" dxfId="7" priority="13" operator="between">
      <formula>72</formula>
      <formula>98</formula>
    </cfRule>
  </conditionalFormatting>
  <conditionalFormatting sqref="F5:F34">
    <cfRule type="cellIs" dxfId="6" priority="14" operator="lessThan">
      <formula>72</formula>
    </cfRule>
  </conditionalFormatting>
  <conditionalFormatting sqref="G5:G34">
    <cfRule type="cellIs" dxfId="5" priority="1" operator="greaterThan">
      <formula>141</formula>
    </cfRule>
  </conditionalFormatting>
  <conditionalFormatting sqref="G5:G34">
    <cfRule type="cellIs" dxfId="4" priority="2" operator="greaterThan">
      <formula>141</formula>
    </cfRule>
  </conditionalFormatting>
  <conditionalFormatting sqref="G5:G34">
    <cfRule type="cellIs" dxfId="3" priority="3" operator="between">
      <formula>117</formula>
      <formula>141</formula>
    </cfRule>
  </conditionalFormatting>
  <conditionalFormatting sqref="G5:G34">
    <cfRule type="cellIs" dxfId="2" priority="4" operator="between">
      <formula>99</formula>
      <formula>116</formula>
    </cfRule>
  </conditionalFormatting>
  <conditionalFormatting sqref="G5:G34">
    <cfRule type="cellIs" dxfId="1" priority="5" operator="between">
      <formula>72</formula>
      <formula>98</formula>
    </cfRule>
  </conditionalFormatting>
  <conditionalFormatting sqref="G5:G34">
    <cfRule type="cellIs" dxfId="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3" customWidth="1"/>
    <col min="9" max="16384" width="11.42578125" style="1"/>
  </cols>
  <sheetData>
    <row r="2" spans="2:8" x14ac:dyDescent="0.25">
      <c r="C2" s="4" t="s">
        <v>1</v>
      </c>
      <c r="D2" s="5" t="s">
        <v>77</v>
      </c>
      <c r="F2" s="4" t="s">
        <v>78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32" t="s">
        <v>79</v>
      </c>
      <c r="D5" s="32" t="s">
        <v>80</v>
      </c>
      <c r="E5" s="33">
        <v>0</v>
      </c>
      <c r="F5" s="10">
        <v>74</v>
      </c>
      <c r="G5" s="10"/>
      <c r="H5" s="11"/>
    </row>
    <row r="6" spans="2:8" x14ac:dyDescent="0.25">
      <c r="B6" s="5">
        <v>2</v>
      </c>
      <c r="C6" s="34" t="s">
        <v>81</v>
      </c>
      <c r="D6" s="34" t="s">
        <v>82</v>
      </c>
      <c r="E6" s="13">
        <v>0</v>
      </c>
      <c r="F6" s="10">
        <v>25</v>
      </c>
      <c r="G6" s="10"/>
      <c r="H6" s="11" t="s">
        <v>83</v>
      </c>
    </row>
    <row r="7" spans="2:8" x14ac:dyDescent="0.25">
      <c r="B7" s="5">
        <v>3</v>
      </c>
      <c r="C7" s="34" t="s">
        <v>84</v>
      </c>
      <c r="D7" s="34" t="s">
        <v>85</v>
      </c>
      <c r="E7" s="13">
        <v>87</v>
      </c>
      <c r="F7" s="10">
        <v>101</v>
      </c>
      <c r="G7" s="10"/>
      <c r="H7" s="11"/>
    </row>
    <row r="8" spans="2:8" x14ac:dyDescent="0.25">
      <c r="B8" s="5">
        <v>4</v>
      </c>
      <c r="C8" s="34" t="s">
        <v>86</v>
      </c>
      <c r="D8" s="34" t="s">
        <v>87</v>
      </c>
      <c r="E8" s="13">
        <v>97</v>
      </c>
      <c r="F8" s="10">
        <v>99</v>
      </c>
      <c r="G8" s="10"/>
      <c r="H8" s="11"/>
    </row>
    <row r="9" spans="2:8" ht="15" customHeight="1" x14ac:dyDescent="0.25">
      <c r="B9" s="5">
        <v>5</v>
      </c>
      <c r="C9" s="32" t="s">
        <v>88</v>
      </c>
      <c r="D9" s="32" t="s">
        <v>89</v>
      </c>
      <c r="E9" s="33">
        <v>0</v>
      </c>
      <c r="F9" s="10">
        <v>51</v>
      </c>
      <c r="G9" s="10"/>
      <c r="H9" s="11"/>
    </row>
    <row r="10" spans="2:8" x14ac:dyDescent="0.25">
      <c r="B10" s="5">
        <v>6</v>
      </c>
      <c r="C10" s="34" t="s">
        <v>90</v>
      </c>
      <c r="D10" s="34" t="s">
        <v>91</v>
      </c>
      <c r="E10" s="13">
        <v>192</v>
      </c>
      <c r="F10" s="10">
        <v>194</v>
      </c>
      <c r="G10" s="10"/>
      <c r="H10" s="11"/>
    </row>
    <row r="11" spans="2:8" x14ac:dyDescent="0.25">
      <c r="B11" s="5">
        <v>7</v>
      </c>
      <c r="C11" s="8" t="s">
        <v>92</v>
      </c>
      <c r="D11" s="8" t="s">
        <v>93</v>
      </c>
      <c r="E11" s="9">
        <v>54</v>
      </c>
      <c r="F11" s="10">
        <v>76</v>
      </c>
      <c r="G11" s="10"/>
      <c r="H11" s="11"/>
    </row>
    <row r="12" spans="2:8" x14ac:dyDescent="0.25">
      <c r="B12" s="5">
        <v>8</v>
      </c>
      <c r="C12" s="34" t="s">
        <v>94</v>
      </c>
      <c r="D12" s="34" t="s">
        <v>95</v>
      </c>
      <c r="E12" s="13">
        <v>62</v>
      </c>
      <c r="F12" s="10">
        <v>88</v>
      </c>
      <c r="G12" s="10"/>
      <c r="H12" s="11"/>
    </row>
    <row r="13" spans="2:8" x14ac:dyDescent="0.25">
      <c r="B13" s="5">
        <v>9</v>
      </c>
      <c r="C13" s="32" t="s">
        <v>96</v>
      </c>
      <c r="D13" s="32" t="s">
        <v>97</v>
      </c>
      <c r="E13" s="33">
        <v>61</v>
      </c>
      <c r="F13" s="10">
        <v>62</v>
      </c>
      <c r="G13" s="10"/>
      <c r="H13" s="11"/>
    </row>
    <row r="14" spans="2:8" x14ac:dyDescent="0.25">
      <c r="B14" s="5">
        <v>10</v>
      </c>
      <c r="C14" s="32" t="s">
        <v>98</v>
      </c>
      <c r="D14" s="32" t="s">
        <v>99</v>
      </c>
      <c r="E14" s="33"/>
      <c r="F14" s="10">
        <v>135</v>
      </c>
      <c r="G14" s="10"/>
      <c r="H14" s="11"/>
    </row>
    <row r="15" spans="2:8" x14ac:dyDescent="0.25">
      <c r="B15" s="5">
        <v>11</v>
      </c>
      <c r="C15" s="34" t="s">
        <v>100</v>
      </c>
      <c r="D15" s="34" t="s">
        <v>101</v>
      </c>
      <c r="E15" s="13">
        <v>117</v>
      </c>
      <c r="F15" s="10">
        <v>130</v>
      </c>
      <c r="G15" s="10"/>
      <c r="H15" s="11"/>
    </row>
    <row r="16" spans="2:8" x14ac:dyDescent="0.25">
      <c r="B16" s="5">
        <v>12</v>
      </c>
      <c r="C16" s="34" t="s">
        <v>102</v>
      </c>
      <c r="D16" s="34" t="s">
        <v>103</v>
      </c>
      <c r="E16" s="13">
        <v>84</v>
      </c>
      <c r="F16" s="10">
        <v>88</v>
      </c>
      <c r="G16" s="10"/>
      <c r="H16" s="11"/>
    </row>
    <row r="17" spans="2:8" ht="15" customHeight="1" x14ac:dyDescent="0.25">
      <c r="B17" s="5">
        <v>13</v>
      </c>
      <c r="C17" s="34" t="s">
        <v>104</v>
      </c>
      <c r="D17" s="34" t="s">
        <v>105</v>
      </c>
      <c r="E17" s="13">
        <v>101</v>
      </c>
      <c r="F17" s="10">
        <v>110</v>
      </c>
      <c r="G17" s="10"/>
      <c r="H17" s="11"/>
    </row>
    <row r="18" spans="2:8" x14ac:dyDescent="0.25">
      <c r="B18" s="5">
        <v>14</v>
      </c>
      <c r="C18" s="34" t="s">
        <v>106</v>
      </c>
      <c r="D18" s="34" t="s">
        <v>107</v>
      </c>
      <c r="E18" s="13">
        <v>123</v>
      </c>
      <c r="F18" s="10">
        <v>140</v>
      </c>
      <c r="G18" s="10"/>
      <c r="H18" s="11"/>
    </row>
    <row r="19" spans="2:8" x14ac:dyDescent="0.25">
      <c r="B19" s="5">
        <v>15</v>
      </c>
      <c r="C19" s="34" t="s">
        <v>108</v>
      </c>
      <c r="D19" s="34" t="s">
        <v>99</v>
      </c>
      <c r="E19" s="13">
        <v>85</v>
      </c>
      <c r="F19" s="10">
        <v>89</v>
      </c>
      <c r="G19" s="10"/>
      <c r="H19" s="11"/>
    </row>
    <row r="20" spans="2:8" x14ac:dyDescent="0.25">
      <c r="B20" s="5">
        <v>16</v>
      </c>
      <c r="C20" s="8" t="s">
        <v>109</v>
      </c>
      <c r="D20" s="8" t="s">
        <v>110</v>
      </c>
      <c r="E20" s="9">
        <v>38</v>
      </c>
      <c r="F20" s="10">
        <v>70</v>
      </c>
      <c r="G20" s="10"/>
      <c r="H20" s="11" t="s">
        <v>111</v>
      </c>
    </row>
    <row r="21" spans="2:8" x14ac:dyDescent="0.25">
      <c r="B21" s="5">
        <v>17</v>
      </c>
      <c r="C21" s="34" t="s">
        <v>112</v>
      </c>
      <c r="D21" s="34" t="s">
        <v>113</v>
      </c>
      <c r="E21" s="13">
        <v>120</v>
      </c>
      <c r="F21" s="10">
        <v>130</v>
      </c>
      <c r="G21" s="10"/>
      <c r="H21" s="11"/>
    </row>
    <row r="22" spans="2:8" x14ac:dyDescent="0.25">
      <c r="B22" s="5">
        <v>18</v>
      </c>
      <c r="C22" s="8" t="s">
        <v>114</v>
      </c>
      <c r="D22" s="8" t="s">
        <v>115</v>
      </c>
      <c r="E22" s="9">
        <v>53</v>
      </c>
      <c r="F22" s="10">
        <v>61</v>
      </c>
      <c r="G22" s="10"/>
      <c r="H22" s="14"/>
    </row>
    <row r="23" spans="2:8" x14ac:dyDescent="0.25">
      <c r="B23" s="5">
        <v>20</v>
      </c>
      <c r="C23" s="35" t="s">
        <v>116</v>
      </c>
      <c r="D23" s="35" t="s">
        <v>117</v>
      </c>
      <c r="E23" s="13">
        <v>63</v>
      </c>
      <c r="F23" s="10">
        <v>72</v>
      </c>
      <c r="G23" s="10"/>
      <c r="H23" s="14"/>
    </row>
    <row r="24" spans="2:8" x14ac:dyDescent="0.25">
      <c r="B24" s="5">
        <v>21</v>
      </c>
      <c r="C24" s="34" t="s">
        <v>118</v>
      </c>
      <c r="D24" s="34" t="s">
        <v>119</v>
      </c>
      <c r="E24" s="13">
        <v>94</v>
      </c>
      <c r="F24" s="10">
        <v>0</v>
      </c>
      <c r="G24" s="10"/>
      <c r="H24" s="14"/>
    </row>
    <row r="25" spans="2:8" x14ac:dyDescent="0.25">
      <c r="B25" s="5">
        <v>22</v>
      </c>
      <c r="C25" s="34" t="s">
        <v>120</v>
      </c>
      <c r="D25" s="34" t="s">
        <v>121</v>
      </c>
      <c r="E25" s="17">
        <v>181</v>
      </c>
      <c r="F25" s="5">
        <v>185</v>
      </c>
      <c r="G25" s="5"/>
      <c r="H25" s="14"/>
    </row>
    <row r="26" spans="2:8" x14ac:dyDescent="0.25">
      <c r="B26" s="5">
        <v>23</v>
      </c>
      <c r="C26" s="34" t="s">
        <v>122</v>
      </c>
      <c r="D26" s="34" t="s">
        <v>123</v>
      </c>
      <c r="E26" s="17">
        <v>64</v>
      </c>
      <c r="F26" s="5">
        <v>84</v>
      </c>
      <c r="G26" s="5"/>
      <c r="H26" s="14"/>
    </row>
    <row r="27" spans="2:8" x14ac:dyDescent="0.25">
      <c r="B27" s="5">
        <v>24</v>
      </c>
      <c r="C27" s="34" t="s">
        <v>124</v>
      </c>
      <c r="D27" s="34" t="s">
        <v>125</v>
      </c>
      <c r="E27" s="17">
        <v>106</v>
      </c>
      <c r="F27" s="5">
        <v>120</v>
      </c>
      <c r="G27" s="5"/>
      <c r="H27" s="14"/>
    </row>
    <row r="28" spans="2:8" x14ac:dyDescent="0.25">
      <c r="C28" s="18"/>
      <c r="D28" s="18"/>
      <c r="E28" s="10"/>
      <c r="F28" s="10"/>
      <c r="G28" s="10"/>
      <c r="H28" s="14"/>
    </row>
    <row r="29" spans="2:8" x14ac:dyDescent="0.25">
      <c r="B29" s="5"/>
      <c r="C29" s="18"/>
      <c r="D29" s="18"/>
      <c r="E29" s="5"/>
      <c r="F29" s="10"/>
      <c r="G29" s="10"/>
      <c r="H29" s="14"/>
    </row>
    <row r="30" spans="2:8" x14ac:dyDescent="0.25">
      <c r="B30" s="5"/>
      <c r="C30" s="18"/>
      <c r="D30" s="18"/>
      <c r="E30" s="10"/>
      <c r="F30" s="10"/>
      <c r="G30" s="10"/>
      <c r="H30" s="14"/>
    </row>
    <row r="31" spans="2:8" x14ac:dyDescent="0.25">
      <c r="B31" s="5"/>
      <c r="C31" s="4"/>
      <c r="D31" s="4"/>
      <c r="E31" s="10"/>
      <c r="F31" s="10"/>
      <c r="G31" s="10"/>
      <c r="H31" s="14"/>
    </row>
    <row r="32" spans="2:8" x14ac:dyDescent="0.25">
      <c r="B32" s="5"/>
      <c r="C32" s="4"/>
      <c r="D32" s="4"/>
      <c r="E32" s="10"/>
      <c r="F32" s="10"/>
      <c r="G32" s="10"/>
      <c r="H32" s="14"/>
    </row>
    <row r="33" spans="2:8" x14ac:dyDescent="0.25">
      <c r="B33" s="5"/>
      <c r="C33" s="19"/>
      <c r="D33" s="19"/>
      <c r="E33" s="10"/>
      <c r="F33" s="10"/>
      <c r="G33" s="10"/>
      <c r="H33" s="14"/>
    </row>
    <row r="34" spans="2:8" x14ac:dyDescent="0.25">
      <c r="B34" s="5"/>
      <c r="C34" s="4"/>
      <c r="D34" s="4"/>
      <c r="E34" s="10"/>
      <c r="F34" s="10"/>
      <c r="G34" s="10"/>
      <c r="H34" s="14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65</v>
      </c>
      <c r="E37" s="21"/>
    </row>
    <row r="38" spans="2:8" x14ac:dyDescent="0.25">
      <c r="C38" s="22" t="s">
        <v>66</v>
      </c>
      <c r="D38" s="5">
        <f>COUNTIF(E5:E34,"&lt;40")</f>
        <v>4</v>
      </c>
      <c r="E38" s="2"/>
    </row>
    <row r="39" spans="2:8" x14ac:dyDescent="0.25">
      <c r="C39" s="23" t="s">
        <v>67</v>
      </c>
      <c r="D39" s="5">
        <f>SUMPRODUCT((E5:E34&gt;=40)*(E5:E34&lt;=69))</f>
        <v>6</v>
      </c>
      <c r="E39" s="2"/>
    </row>
    <row r="40" spans="2:8" x14ac:dyDescent="0.25">
      <c r="C40" s="24" t="s">
        <v>68</v>
      </c>
      <c r="D40" s="5">
        <f>SUMPRODUCT((E5:E34&gt;=70)*(E5:E34&lt;=80))</f>
        <v>0</v>
      </c>
      <c r="E40" s="2"/>
    </row>
    <row r="41" spans="2:8" x14ac:dyDescent="0.25">
      <c r="C41" s="25" t="s">
        <v>69</v>
      </c>
      <c r="D41" s="5">
        <f>SUMPRODUCT((E5:E34&gt;=81)*(E5:E34&lt;=101))</f>
        <v>6</v>
      </c>
      <c r="E41" s="2"/>
    </row>
    <row r="42" spans="2:8" x14ac:dyDescent="0.25">
      <c r="C42" s="26" t="s">
        <v>70</v>
      </c>
      <c r="D42" s="5">
        <f>COUNTIF(E5:E34,"&gt;101")</f>
        <v>6</v>
      </c>
      <c r="E42" s="2"/>
    </row>
    <row r="43" spans="2:8" x14ac:dyDescent="0.25">
      <c r="C43" s="27" t="s">
        <v>71</v>
      </c>
      <c r="D43" s="28">
        <f>SUM(D38:D42)</f>
        <v>22</v>
      </c>
      <c r="E43" s="2"/>
    </row>
    <row r="44" spans="2:8" x14ac:dyDescent="0.25">
      <c r="C44" s="29" t="s">
        <v>72</v>
      </c>
      <c r="D44" s="30">
        <v>1</v>
      </c>
      <c r="E44" s="2"/>
    </row>
    <row r="45" spans="2:8" x14ac:dyDescent="0.25">
      <c r="C45" s="31" t="s">
        <v>73</v>
      </c>
      <c r="D45" s="5">
        <v>3</v>
      </c>
      <c r="E45" s="2"/>
    </row>
    <row r="46" spans="2:8" x14ac:dyDescent="0.25">
      <c r="C46" s="27" t="s">
        <v>74</v>
      </c>
      <c r="D46" s="28">
        <f>SUM(D43:D45)</f>
        <v>26</v>
      </c>
      <c r="E46" s="2"/>
    </row>
    <row r="49" spans="3:4" ht="45" x14ac:dyDescent="0.25">
      <c r="C49" s="10" t="s">
        <v>75</v>
      </c>
      <c r="D49" s="10" t="s">
        <v>65</v>
      </c>
    </row>
    <row r="50" spans="3:4" x14ac:dyDescent="0.25">
      <c r="C50" s="22" t="s">
        <v>66</v>
      </c>
      <c r="D50" s="5">
        <f>COUNTIF(F5:F34,"&lt;40")</f>
        <v>2</v>
      </c>
    </row>
    <row r="51" spans="3:4" x14ac:dyDescent="0.25">
      <c r="C51" s="23" t="s">
        <v>67</v>
      </c>
      <c r="D51" s="5">
        <f>SUMPRODUCT((F5:F34&gt;=40)*(F5:F34&lt;=69))</f>
        <v>3</v>
      </c>
    </row>
    <row r="52" spans="3:4" x14ac:dyDescent="0.25">
      <c r="C52" s="24" t="s">
        <v>68</v>
      </c>
      <c r="D52" s="5">
        <f>SUMPRODUCT((F5:F34&gt;=70)*(F5:F34&lt;=80))</f>
        <v>4</v>
      </c>
    </row>
    <row r="53" spans="3:4" x14ac:dyDescent="0.25">
      <c r="C53" s="25" t="s">
        <v>69</v>
      </c>
      <c r="D53" s="5">
        <f>SUMPRODUCT((F5:F34&gt;=81)*(F5:F34&lt;=101))</f>
        <v>6</v>
      </c>
    </row>
    <row r="54" spans="3:4" x14ac:dyDescent="0.25">
      <c r="C54" s="26" t="s">
        <v>70</v>
      </c>
      <c r="D54" s="5">
        <f>COUNTIF(F5:F34,"&gt;101")</f>
        <v>8</v>
      </c>
    </row>
    <row r="55" spans="3:4" x14ac:dyDescent="0.25">
      <c r="C55" s="27" t="s">
        <v>71</v>
      </c>
      <c r="D55" s="28">
        <f>SUM(D50:D54)</f>
        <v>23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v>1</v>
      </c>
    </row>
    <row r="58" spans="3:4" x14ac:dyDescent="0.25">
      <c r="C58" s="27" t="s">
        <v>74</v>
      </c>
      <c r="D58" s="28">
        <f>SUM(D55:D57)</f>
        <v>24</v>
      </c>
    </row>
    <row r="61" spans="3:4" ht="45" x14ac:dyDescent="0.25">
      <c r="C61" s="10" t="s">
        <v>76</v>
      </c>
      <c r="D61" s="10" t="s">
        <v>65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ellIs" dxfId="189" priority="14" operator="greaterThan">
      <formula>101</formula>
    </cfRule>
  </conditionalFormatting>
  <conditionalFormatting sqref="E5:G34">
    <cfRule type="cellIs" dxfId="188" priority="13" operator="between">
      <formula>81</formula>
      <formula>101</formula>
    </cfRule>
  </conditionalFormatting>
  <conditionalFormatting sqref="E5:G34">
    <cfRule type="cellIs" dxfId="187" priority="12" operator="between">
      <formula>70</formula>
      <formula>80</formula>
    </cfRule>
  </conditionalFormatting>
  <conditionalFormatting sqref="E5:G34">
    <cfRule type="cellIs" dxfId="186" priority="11" operator="between">
      <formula>40</formula>
      <formula>69</formula>
    </cfRule>
  </conditionalFormatting>
  <conditionalFormatting sqref="E5:G34">
    <cfRule type="cellIs" dxfId="185" priority="10" operator="lessThan">
      <formula>40</formula>
    </cfRule>
  </conditionalFormatting>
  <conditionalFormatting sqref="E5:G34">
    <cfRule type="containsText" dxfId="184" priority="9" operator="containsText" text="Absent">
      <formula>NOT(ISERROR(SEARCH("Absent",E5)))</formula>
    </cfRule>
  </conditionalFormatting>
  <conditionalFormatting sqref="E5:G34">
    <cfRule type="containsText" dxfId="183" priority="8" operator="containsText" text="Non évaluable">
      <formula>NOT(ISERROR(SEARCH("Non évaluable",E5)))</formula>
    </cfRule>
  </conditionalFormatting>
  <conditionalFormatting sqref="E30">
    <cfRule type="cellIs" dxfId="182" priority="7" operator="greaterThan">
      <formula>101</formula>
    </cfRule>
  </conditionalFormatting>
  <conditionalFormatting sqref="E30">
    <cfRule type="cellIs" dxfId="181" priority="6" operator="between">
      <formula>81</formula>
      <formula>101</formula>
    </cfRule>
  </conditionalFormatting>
  <conditionalFormatting sqref="E30">
    <cfRule type="cellIs" dxfId="180" priority="5" operator="between">
      <formula>70</formula>
      <formula>80</formula>
    </cfRule>
  </conditionalFormatting>
  <conditionalFormatting sqref="E30">
    <cfRule type="cellIs" dxfId="179" priority="4" operator="between">
      <formula>40</formula>
      <formula>69</formula>
    </cfRule>
  </conditionalFormatting>
  <conditionalFormatting sqref="E30">
    <cfRule type="cellIs" dxfId="178" priority="3" operator="lessThan">
      <formula>40</formula>
    </cfRule>
  </conditionalFormatting>
  <conditionalFormatting sqref="E30">
    <cfRule type="containsText" dxfId="177" priority="2" operator="containsText" text="Absent">
      <formula>NOT(ISERROR(SEARCH("Absent",E30)))</formula>
    </cfRule>
  </conditionalFormatting>
  <conditionalFormatting sqref="E30">
    <cfRule type="containsText" dxfId="176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74" sqref="K7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126</v>
      </c>
      <c r="D2" s="5" t="s">
        <v>127</v>
      </c>
      <c r="E2" s="1" t="s">
        <v>128</v>
      </c>
      <c r="F2" s="4" t="s">
        <v>129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19"/>
      <c r="D5" s="19" t="s">
        <v>130</v>
      </c>
      <c r="E5" s="10"/>
      <c r="F5" s="10">
        <v>145</v>
      </c>
      <c r="G5" s="10"/>
      <c r="H5" s="11" t="s">
        <v>131</v>
      </c>
    </row>
    <row r="6" spans="2:8" x14ac:dyDescent="0.25">
      <c r="B6" s="5">
        <v>2</v>
      </c>
      <c r="C6" s="19"/>
      <c r="D6" s="19" t="s">
        <v>132</v>
      </c>
      <c r="E6" s="10"/>
      <c r="F6" s="10">
        <v>131</v>
      </c>
      <c r="G6" s="10"/>
      <c r="H6" s="11" t="s">
        <v>131</v>
      </c>
    </row>
    <row r="7" spans="2:8" x14ac:dyDescent="0.25">
      <c r="B7" s="5">
        <v>3</v>
      </c>
      <c r="C7" s="19"/>
      <c r="D7" s="19" t="s">
        <v>133</v>
      </c>
      <c r="E7" s="10"/>
      <c r="F7" s="10">
        <v>50</v>
      </c>
      <c r="G7" s="10"/>
      <c r="H7" s="11"/>
    </row>
    <row r="8" spans="2:8" x14ac:dyDescent="0.25">
      <c r="B8" s="5">
        <v>4</v>
      </c>
      <c r="C8" s="19"/>
      <c r="D8" s="19" t="s">
        <v>134</v>
      </c>
      <c r="E8" s="10"/>
      <c r="F8" s="10">
        <v>26</v>
      </c>
      <c r="G8" s="10"/>
      <c r="H8" s="11"/>
    </row>
    <row r="9" spans="2:8" ht="15" customHeight="1" x14ac:dyDescent="0.25">
      <c r="B9" s="5">
        <v>5</v>
      </c>
      <c r="C9" s="19"/>
      <c r="D9" s="36" t="s">
        <v>135</v>
      </c>
      <c r="E9" s="10"/>
      <c r="F9" s="10">
        <v>25</v>
      </c>
      <c r="G9" s="10"/>
      <c r="H9" s="37" t="s">
        <v>136</v>
      </c>
    </row>
    <row r="10" spans="2:8" x14ac:dyDescent="0.25">
      <c r="B10" s="5">
        <v>6</v>
      </c>
      <c r="C10" s="19"/>
      <c r="D10" s="19" t="s">
        <v>137</v>
      </c>
      <c r="E10" s="10"/>
      <c r="F10" s="10">
        <v>104</v>
      </c>
      <c r="G10" s="10"/>
      <c r="H10" s="38" t="s">
        <v>131</v>
      </c>
    </row>
    <row r="11" spans="2:8" x14ac:dyDescent="0.25">
      <c r="B11" s="5">
        <v>7</v>
      </c>
      <c r="C11" s="19"/>
      <c r="D11" s="19" t="s">
        <v>54</v>
      </c>
      <c r="E11" s="10"/>
      <c r="F11" s="10">
        <v>43</v>
      </c>
      <c r="G11" s="10"/>
      <c r="H11" s="11"/>
    </row>
    <row r="12" spans="2:8" x14ac:dyDescent="0.25">
      <c r="B12" s="5">
        <v>8</v>
      </c>
      <c r="C12" s="19"/>
      <c r="D12" s="19" t="s">
        <v>138</v>
      </c>
      <c r="E12" s="10"/>
      <c r="F12" s="10">
        <v>69</v>
      </c>
      <c r="G12" s="10"/>
      <c r="H12" s="11"/>
    </row>
    <row r="13" spans="2:8" x14ac:dyDescent="0.25">
      <c r="B13" s="5">
        <v>9</v>
      </c>
      <c r="C13" s="19"/>
      <c r="D13" s="19" t="s">
        <v>139</v>
      </c>
      <c r="E13" s="10"/>
      <c r="F13" s="10">
        <v>63</v>
      </c>
      <c r="G13" s="10"/>
      <c r="H13" s="11"/>
    </row>
    <row r="14" spans="2:8" x14ac:dyDescent="0.25">
      <c r="B14" s="5">
        <v>10</v>
      </c>
      <c r="C14" s="19"/>
      <c r="D14" s="19" t="s">
        <v>140</v>
      </c>
      <c r="E14" s="10"/>
      <c r="F14" s="10">
        <v>65</v>
      </c>
      <c r="G14" s="10"/>
      <c r="H14" s="11"/>
    </row>
    <row r="15" spans="2:8" x14ac:dyDescent="0.25">
      <c r="B15" s="5">
        <v>11</v>
      </c>
      <c r="C15" s="19"/>
      <c r="D15" s="19" t="s">
        <v>125</v>
      </c>
      <c r="E15" s="10"/>
      <c r="F15" s="10">
        <v>133</v>
      </c>
      <c r="G15" s="10"/>
      <c r="H15" s="38" t="s">
        <v>141</v>
      </c>
    </row>
    <row r="16" spans="2:8" ht="15" customHeight="1" x14ac:dyDescent="0.25">
      <c r="B16" s="5">
        <v>12</v>
      </c>
      <c r="C16" s="19"/>
      <c r="D16" s="36" t="s">
        <v>142</v>
      </c>
      <c r="E16" s="10"/>
      <c r="F16" s="10">
        <v>38</v>
      </c>
      <c r="G16" s="10"/>
      <c r="H16" s="37" t="s">
        <v>136</v>
      </c>
    </row>
    <row r="17" spans="2:8" x14ac:dyDescent="0.25">
      <c r="B17" s="5">
        <v>13</v>
      </c>
      <c r="C17" s="19"/>
      <c r="D17" s="19" t="s">
        <v>143</v>
      </c>
      <c r="E17" s="10"/>
      <c r="F17" s="10">
        <v>65</v>
      </c>
      <c r="G17" s="10"/>
      <c r="H17" s="11"/>
    </row>
    <row r="18" spans="2:8" x14ac:dyDescent="0.25">
      <c r="B18" s="5">
        <v>14</v>
      </c>
      <c r="C18" s="19"/>
      <c r="D18" s="36" t="s">
        <v>144</v>
      </c>
      <c r="E18" s="10"/>
      <c r="F18" s="10">
        <v>0</v>
      </c>
      <c r="G18" s="10"/>
      <c r="H18" s="39" t="s">
        <v>145</v>
      </c>
    </row>
    <row r="19" spans="2:8" x14ac:dyDescent="0.25">
      <c r="B19" s="5">
        <v>15</v>
      </c>
      <c r="C19" s="19"/>
      <c r="D19" s="19" t="s">
        <v>146</v>
      </c>
      <c r="E19" s="10"/>
      <c r="F19" s="10">
        <v>32</v>
      </c>
      <c r="G19" s="10"/>
      <c r="H19" s="38" t="s">
        <v>147</v>
      </c>
    </row>
    <row r="20" spans="2:8" x14ac:dyDescent="0.25">
      <c r="B20" s="5">
        <v>16</v>
      </c>
      <c r="C20" s="19"/>
      <c r="D20" s="19" t="s">
        <v>148</v>
      </c>
      <c r="E20" s="10"/>
      <c r="F20" s="10">
        <v>63</v>
      </c>
      <c r="G20" s="10"/>
      <c r="H20" s="11"/>
    </row>
    <row r="21" spans="2:8" x14ac:dyDescent="0.25">
      <c r="B21" s="5">
        <v>17</v>
      </c>
      <c r="C21" s="19"/>
      <c r="D21" s="19" t="s">
        <v>149</v>
      </c>
      <c r="E21" s="10"/>
      <c r="F21" s="10">
        <v>53</v>
      </c>
      <c r="G21" s="10"/>
      <c r="H21" s="14"/>
    </row>
    <row r="22" spans="2:8" x14ac:dyDescent="0.25">
      <c r="B22" s="5">
        <v>18</v>
      </c>
      <c r="C22" s="19"/>
      <c r="D22" s="19" t="s">
        <v>150</v>
      </c>
      <c r="E22" s="10"/>
      <c r="F22" s="10">
        <v>74</v>
      </c>
      <c r="G22" s="10"/>
      <c r="H22" s="14"/>
    </row>
    <row r="23" spans="2:8" x14ac:dyDescent="0.25">
      <c r="B23" s="5">
        <v>19</v>
      </c>
      <c r="C23" s="4"/>
      <c r="D23" s="40" t="s">
        <v>151</v>
      </c>
      <c r="E23" s="10"/>
      <c r="F23" s="10">
        <v>12</v>
      </c>
      <c r="G23" s="10"/>
      <c r="H23" s="41" t="s">
        <v>152</v>
      </c>
    </row>
    <row r="24" spans="2:8" x14ac:dyDescent="0.25">
      <c r="B24" s="5">
        <v>20</v>
      </c>
      <c r="C24" s="18"/>
      <c r="D24" s="18" t="s">
        <v>153</v>
      </c>
      <c r="E24" s="10"/>
      <c r="F24" s="10">
        <v>112</v>
      </c>
      <c r="G24" s="10"/>
      <c r="H24" s="42" t="s">
        <v>154</v>
      </c>
    </row>
    <row r="25" spans="2:8" x14ac:dyDescent="0.25">
      <c r="B25" s="5">
        <v>21</v>
      </c>
      <c r="C25" s="18"/>
      <c r="D25" s="18" t="s">
        <v>155</v>
      </c>
      <c r="E25" s="5"/>
      <c r="F25" s="5">
        <v>71</v>
      </c>
      <c r="G25" s="5"/>
      <c r="H25" s="14"/>
    </row>
    <row r="26" spans="2:8" x14ac:dyDescent="0.25">
      <c r="B26" s="5">
        <v>22</v>
      </c>
      <c r="C26" s="18"/>
      <c r="D26" s="18" t="s">
        <v>156</v>
      </c>
      <c r="E26" s="5"/>
      <c r="F26" s="5">
        <v>38</v>
      </c>
      <c r="G26" s="5"/>
      <c r="H26" s="14" t="s">
        <v>157</v>
      </c>
    </row>
    <row r="27" spans="2:8" x14ac:dyDescent="0.25">
      <c r="B27" s="5">
        <v>23</v>
      </c>
      <c r="C27" s="18"/>
      <c r="D27" s="18" t="s">
        <v>158</v>
      </c>
      <c r="E27" s="5"/>
      <c r="F27" s="5">
        <v>143</v>
      </c>
      <c r="G27" s="5"/>
      <c r="H27" s="5" t="s">
        <v>159</v>
      </c>
    </row>
    <row r="28" spans="2:8" x14ac:dyDescent="0.25">
      <c r="B28" s="5">
        <v>24</v>
      </c>
      <c r="C28" s="18"/>
      <c r="D28" s="18"/>
      <c r="E28" s="10"/>
      <c r="F28" s="10"/>
      <c r="G28" s="10"/>
      <c r="H28" s="14"/>
    </row>
    <row r="29" spans="2:8" x14ac:dyDescent="0.25">
      <c r="B29" s="5">
        <v>25</v>
      </c>
      <c r="C29" s="18"/>
      <c r="D29" s="18"/>
      <c r="E29" s="5"/>
      <c r="F29" s="10"/>
      <c r="G29" s="10"/>
      <c r="H29" s="14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65</v>
      </c>
      <c r="E37" s="21"/>
    </row>
    <row r="38" spans="2:8" x14ac:dyDescent="0.25">
      <c r="C38" s="22" t="s">
        <v>66</v>
      </c>
      <c r="D38" s="5">
        <f>COUNTIF(E5:E34,"&lt;40")</f>
        <v>0</v>
      </c>
      <c r="E38" s="2"/>
    </row>
    <row r="39" spans="2:8" x14ac:dyDescent="0.25">
      <c r="C39" s="23" t="s">
        <v>67</v>
      </c>
      <c r="D39" s="5">
        <f>SUMPRODUCT((E5:E34&gt;=40)*(E5:E34&lt;=69))</f>
        <v>0</v>
      </c>
      <c r="E39" s="2"/>
    </row>
    <row r="40" spans="2:8" x14ac:dyDescent="0.25">
      <c r="C40" s="24" t="s">
        <v>68</v>
      </c>
      <c r="D40" s="5">
        <f>SUMPRODUCT((E5:E34&gt;=70)*(E5:E34&lt;=80))</f>
        <v>0</v>
      </c>
      <c r="E40" s="2"/>
    </row>
    <row r="41" spans="2:8" x14ac:dyDescent="0.25">
      <c r="C41" s="25" t="s">
        <v>69</v>
      </c>
      <c r="D41" s="5">
        <f>SUMPRODUCT((E5:E34&gt;=81)*(E5:E34&lt;=101))</f>
        <v>0</v>
      </c>
      <c r="E41" s="2"/>
    </row>
    <row r="42" spans="2:8" x14ac:dyDescent="0.25">
      <c r="C42" s="26" t="s">
        <v>70</v>
      </c>
      <c r="D42" s="5">
        <f>COUNTIF(E5:E34,"&gt;101")</f>
        <v>0</v>
      </c>
      <c r="E42" s="2"/>
    </row>
    <row r="43" spans="2:8" x14ac:dyDescent="0.25">
      <c r="C43" s="27" t="s">
        <v>71</v>
      </c>
      <c r="D43" s="28">
        <f>SUM(D38:D42)</f>
        <v>0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0</v>
      </c>
      <c r="E46" s="2"/>
    </row>
    <row r="49" spans="3:4" ht="45" x14ac:dyDescent="0.25">
      <c r="C49" s="10" t="s">
        <v>75</v>
      </c>
      <c r="D49" s="10" t="s">
        <v>65</v>
      </c>
    </row>
    <row r="50" spans="3:4" x14ac:dyDescent="0.25">
      <c r="C50" s="22" t="s">
        <v>66</v>
      </c>
      <c r="D50" s="5">
        <f>COUNTIF(F5:F34,"&lt;40")</f>
        <v>7</v>
      </c>
    </row>
    <row r="51" spans="3:4" x14ac:dyDescent="0.25">
      <c r="C51" s="23" t="s">
        <v>67</v>
      </c>
      <c r="D51" s="5">
        <f>SUMPRODUCT((F5:F34&gt;=40)*(F5:F34&lt;=69))</f>
        <v>8</v>
      </c>
    </row>
    <row r="52" spans="3:4" x14ac:dyDescent="0.25">
      <c r="C52" s="24" t="s">
        <v>68</v>
      </c>
      <c r="D52" s="5">
        <f>SUMPRODUCT((F5:F34&gt;=70)*(F5:F34&lt;=80))</f>
        <v>2</v>
      </c>
    </row>
    <row r="53" spans="3:4" x14ac:dyDescent="0.25">
      <c r="C53" s="25" t="s">
        <v>69</v>
      </c>
      <c r="D53" s="5">
        <f>SUMPRODUCT((F5:F34&gt;=81)*(F5:F34&lt;=101))</f>
        <v>0</v>
      </c>
    </row>
    <row r="54" spans="3:4" x14ac:dyDescent="0.25">
      <c r="C54" s="26" t="s">
        <v>70</v>
      </c>
      <c r="D54" s="5">
        <f>COUNTIF(F5:F34,"&gt;101")</f>
        <v>6</v>
      </c>
    </row>
    <row r="55" spans="3:4" x14ac:dyDescent="0.25">
      <c r="C55" s="27" t="s">
        <v>71</v>
      </c>
      <c r="D55" s="28">
        <f>SUM(D50:D54)</f>
        <v>23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23</v>
      </c>
    </row>
    <row r="61" spans="3:4" ht="45" x14ac:dyDescent="0.25">
      <c r="C61" s="10" t="s">
        <v>76</v>
      </c>
      <c r="D61" s="10" t="s">
        <v>65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ellIs" dxfId="175" priority="14" operator="greaterThan">
      <formula>101</formula>
    </cfRule>
  </conditionalFormatting>
  <conditionalFormatting sqref="E5:G34">
    <cfRule type="cellIs" dxfId="174" priority="13" operator="between">
      <formula>81</formula>
      <formula>101</formula>
    </cfRule>
  </conditionalFormatting>
  <conditionalFormatting sqref="E5:G34">
    <cfRule type="cellIs" dxfId="173" priority="12" operator="between">
      <formula>70</formula>
      <formula>80</formula>
    </cfRule>
  </conditionalFormatting>
  <conditionalFormatting sqref="E5:G34">
    <cfRule type="cellIs" dxfId="172" priority="11" operator="between">
      <formula>40</formula>
      <formula>69</formula>
    </cfRule>
  </conditionalFormatting>
  <conditionalFormatting sqref="E5:G34">
    <cfRule type="cellIs" dxfId="171" priority="10" operator="lessThan">
      <formula>40</formula>
    </cfRule>
  </conditionalFormatting>
  <conditionalFormatting sqref="E5:G34">
    <cfRule type="containsText" dxfId="170" priority="9" operator="containsText" text="Absent">
      <formula>NOT(ISERROR(SEARCH("Absent",E5)))</formula>
    </cfRule>
  </conditionalFormatting>
  <conditionalFormatting sqref="E5:G34">
    <cfRule type="containsText" dxfId="169" priority="8" operator="containsText" text="Non évaluable">
      <formula>NOT(ISERROR(SEARCH("Non évaluable",E5)))</formula>
    </cfRule>
  </conditionalFormatting>
  <conditionalFormatting sqref="E30">
    <cfRule type="cellIs" dxfId="168" priority="7" operator="greaterThan">
      <formula>101</formula>
    </cfRule>
  </conditionalFormatting>
  <conditionalFormatting sqref="E30">
    <cfRule type="cellIs" dxfId="167" priority="6" operator="between">
      <formula>81</formula>
      <formula>101</formula>
    </cfRule>
  </conditionalFormatting>
  <conditionalFormatting sqref="E30">
    <cfRule type="cellIs" dxfId="166" priority="5" operator="between">
      <formula>70</formula>
      <formula>80</formula>
    </cfRule>
  </conditionalFormatting>
  <conditionalFormatting sqref="E30">
    <cfRule type="cellIs" dxfId="165" priority="4" operator="between">
      <formula>40</formula>
      <formula>69</formula>
    </cfRule>
  </conditionalFormatting>
  <conditionalFormatting sqref="E30">
    <cfRule type="cellIs" dxfId="164" priority="3" operator="lessThan">
      <formula>40</formula>
    </cfRule>
  </conditionalFormatting>
  <conditionalFormatting sqref="E30">
    <cfRule type="containsText" dxfId="163" priority="2" operator="containsText" text="Absent">
      <formula>NOT(ISERROR(SEARCH("Absent",E30)))</formula>
    </cfRule>
  </conditionalFormatting>
  <conditionalFormatting sqref="E30">
    <cfRule type="containsText" dxfId="162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37" sqref="J37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3" t="s">
        <v>160</v>
      </c>
      <c r="D2" s="5" t="s">
        <v>161</v>
      </c>
      <c r="E2" s="1" t="s">
        <v>162</v>
      </c>
      <c r="F2" s="4" t="s">
        <v>163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19"/>
      <c r="D5" s="19" t="s">
        <v>164</v>
      </c>
      <c r="E5" s="10"/>
      <c r="F5" s="10">
        <v>42</v>
      </c>
      <c r="G5" s="10"/>
      <c r="H5" s="11"/>
    </row>
    <row r="6" spans="2:8" x14ac:dyDescent="0.25">
      <c r="B6" s="5">
        <v>2</v>
      </c>
      <c r="C6" s="19"/>
      <c r="D6" s="19" t="s">
        <v>165</v>
      </c>
      <c r="E6" s="10"/>
      <c r="F6" s="10">
        <v>25</v>
      </c>
      <c r="G6" s="10"/>
      <c r="H6" s="11"/>
    </row>
    <row r="7" spans="2:8" x14ac:dyDescent="0.25">
      <c r="B7" s="5">
        <v>3</v>
      </c>
      <c r="C7" s="19"/>
      <c r="D7" s="19" t="s">
        <v>166</v>
      </c>
      <c r="E7" s="10"/>
      <c r="F7" s="10">
        <v>41</v>
      </c>
      <c r="G7" s="10"/>
      <c r="H7" s="11"/>
    </row>
    <row r="8" spans="2:8" x14ac:dyDescent="0.25">
      <c r="B8" s="5">
        <v>4</v>
      </c>
      <c r="C8" s="19"/>
      <c r="D8" s="19" t="s">
        <v>167</v>
      </c>
      <c r="E8" s="10"/>
      <c r="F8" s="10">
        <v>39</v>
      </c>
      <c r="G8" s="10"/>
      <c r="H8" s="11" t="s">
        <v>157</v>
      </c>
    </row>
    <row r="9" spans="2:8" ht="15" customHeight="1" x14ac:dyDescent="0.25">
      <c r="B9" s="5">
        <v>5</v>
      </c>
      <c r="C9" s="19"/>
      <c r="D9" s="36" t="s">
        <v>168</v>
      </c>
      <c r="E9" s="10"/>
      <c r="F9" s="10">
        <v>0</v>
      </c>
      <c r="G9" s="10"/>
      <c r="H9" s="37" t="s">
        <v>169</v>
      </c>
    </row>
    <row r="10" spans="2:8" x14ac:dyDescent="0.25">
      <c r="B10" s="5">
        <v>6</v>
      </c>
      <c r="C10" s="19"/>
      <c r="D10" s="19" t="s">
        <v>170</v>
      </c>
      <c r="E10" s="10"/>
      <c r="F10" s="10">
        <v>96</v>
      </c>
      <c r="G10" s="10"/>
      <c r="H10" s="11"/>
    </row>
    <row r="11" spans="2:8" x14ac:dyDescent="0.25">
      <c r="B11" s="5">
        <v>7</v>
      </c>
      <c r="C11" s="19"/>
      <c r="D11" s="19" t="s">
        <v>171</v>
      </c>
      <c r="E11" s="10"/>
      <c r="F11" s="10">
        <v>144</v>
      </c>
      <c r="G11" s="10"/>
      <c r="H11" s="11"/>
    </row>
    <row r="12" spans="2:8" x14ac:dyDescent="0.25">
      <c r="B12" s="5">
        <v>8</v>
      </c>
      <c r="C12" s="19"/>
      <c r="D12" s="19" t="s">
        <v>172</v>
      </c>
      <c r="E12" s="10"/>
      <c r="F12" s="10">
        <v>86</v>
      </c>
      <c r="G12" s="10"/>
      <c r="H12" s="11"/>
    </row>
    <row r="13" spans="2:8" x14ac:dyDescent="0.25">
      <c r="B13" s="5">
        <v>9</v>
      </c>
      <c r="C13" s="19"/>
      <c r="D13" s="19" t="s">
        <v>173</v>
      </c>
      <c r="E13" s="10"/>
      <c r="F13" s="10">
        <v>52</v>
      </c>
      <c r="G13" s="10"/>
      <c r="H13" s="11"/>
    </row>
    <row r="14" spans="2:8" x14ac:dyDescent="0.25">
      <c r="B14" s="5">
        <v>10</v>
      </c>
      <c r="C14" s="19"/>
      <c r="D14" s="36" t="s">
        <v>174</v>
      </c>
      <c r="E14" s="10"/>
      <c r="F14" s="10">
        <v>18</v>
      </c>
      <c r="G14" s="10"/>
      <c r="H14" s="37" t="s">
        <v>136</v>
      </c>
    </row>
    <row r="15" spans="2:8" x14ac:dyDescent="0.25">
      <c r="B15" s="5">
        <v>11</v>
      </c>
      <c r="C15" s="19"/>
      <c r="D15" s="19" t="s">
        <v>175</v>
      </c>
      <c r="E15" s="10"/>
      <c r="F15" s="10">
        <v>110</v>
      </c>
      <c r="G15" s="10" t="s">
        <v>176</v>
      </c>
      <c r="H15" s="11"/>
    </row>
    <row r="16" spans="2:8" ht="15" customHeight="1" x14ac:dyDescent="0.25">
      <c r="B16" s="5">
        <v>12</v>
      </c>
      <c r="C16" s="19"/>
      <c r="D16" s="36" t="s">
        <v>177</v>
      </c>
      <c r="E16" s="10"/>
      <c r="F16" s="10">
        <v>42</v>
      </c>
      <c r="G16" s="10"/>
      <c r="H16" s="37" t="s">
        <v>136</v>
      </c>
    </row>
    <row r="17" spans="2:8" x14ac:dyDescent="0.25">
      <c r="B17" s="5">
        <v>13</v>
      </c>
      <c r="C17" s="19"/>
      <c r="D17" s="19" t="s">
        <v>178</v>
      </c>
      <c r="E17" s="10"/>
      <c r="F17" s="10">
        <v>100</v>
      </c>
      <c r="G17" s="10"/>
      <c r="H17" s="11" t="s">
        <v>179</v>
      </c>
    </row>
    <row r="18" spans="2:8" x14ac:dyDescent="0.25">
      <c r="B18" s="5">
        <v>14</v>
      </c>
      <c r="C18" s="19"/>
      <c r="D18" s="19" t="s">
        <v>180</v>
      </c>
      <c r="E18" s="10"/>
      <c r="F18" s="10">
        <v>64</v>
      </c>
      <c r="G18" s="10"/>
      <c r="H18" s="11"/>
    </row>
    <row r="19" spans="2:8" x14ac:dyDescent="0.25">
      <c r="B19" s="5">
        <v>15</v>
      </c>
      <c r="C19" s="19"/>
      <c r="D19" s="36" t="s">
        <v>181</v>
      </c>
      <c r="E19" s="10"/>
      <c r="F19" s="10">
        <v>0</v>
      </c>
      <c r="G19" s="10"/>
      <c r="H19" s="37" t="s">
        <v>182</v>
      </c>
    </row>
    <row r="20" spans="2:8" x14ac:dyDescent="0.25">
      <c r="B20" s="5">
        <v>16</v>
      </c>
      <c r="C20" s="19"/>
      <c r="D20" s="19" t="s">
        <v>183</v>
      </c>
      <c r="E20" s="10"/>
      <c r="F20" s="10">
        <v>86</v>
      </c>
      <c r="G20" s="10"/>
      <c r="H20" s="11"/>
    </row>
    <row r="21" spans="2:8" x14ac:dyDescent="0.25">
      <c r="B21" s="5">
        <v>17</v>
      </c>
      <c r="C21" s="19"/>
      <c r="D21" s="19" t="s">
        <v>184</v>
      </c>
      <c r="E21" s="10"/>
      <c r="F21" s="10">
        <v>45</v>
      </c>
      <c r="G21" s="10"/>
      <c r="H21" s="14"/>
    </row>
    <row r="22" spans="2:8" x14ac:dyDescent="0.25">
      <c r="B22" s="5">
        <v>18</v>
      </c>
      <c r="C22" s="19"/>
      <c r="D22" s="36" t="s">
        <v>185</v>
      </c>
      <c r="E22" s="10"/>
      <c r="F22" s="10">
        <v>36</v>
      </c>
      <c r="G22" s="10"/>
      <c r="H22" s="44" t="s">
        <v>186</v>
      </c>
    </row>
    <row r="23" spans="2:8" x14ac:dyDescent="0.25">
      <c r="B23" s="5">
        <v>19</v>
      </c>
      <c r="C23" s="4"/>
      <c r="D23" s="4" t="s">
        <v>187</v>
      </c>
      <c r="E23" s="10"/>
      <c r="F23" s="10">
        <v>101</v>
      </c>
      <c r="G23" s="10"/>
      <c r="H23" s="14"/>
    </row>
    <row r="24" spans="2:8" x14ac:dyDescent="0.25">
      <c r="B24" s="5">
        <v>20</v>
      </c>
      <c r="C24" s="18"/>
      <c r="D24" s="18" t="s">
        <v>158</v>
      </c>
      <c r="E24" s="10"/>
      <c r="F24" s="10">
        <v>94</v>
      </c>
      <c r="G24" s="10"/>
      <c r="H24" s="14"/>
    </row>
    <row r="25" spans="2:8" x14ac:dyDescent="0.25">
      <c r="B25" s="5">
        <v>21</v>
      </c>
      <c r="C25" s="18"/>
      <c r="D25" s="18" t="s">
        <v>188</v>
      </c>
      <c r="E25" s="5"/>
      <c r="F25" s="5">
        <v>53</v>
      </c>
      <c r="G25" s="5"/>
      <c r="H25" s="14"/>
    </row>
    <row r="26" spans="2:8" x14ac:dyDescent="0.25">
      <c r="B26" s="5">
        <v>22</v>
      </c>
      <c r="C26" s="18"/>
      <c r="D26" s="18" t="s">
        <v>150</v>
      </c>
      <c r="E26" s="5"/>
      <c r="F26" s="5">
        <v>133</v>
      </c>
      <c r="G26" s="5"/>
      <c r="H26" s="14"/>
    </row>
    <row r="27" spans="2:8" x14ac:dyDescent="0.25">
      <c r="B27" s="5">
        <v>23</v>
      </c>
      <c r="C27" s="18"/>
      <c r="D27" s="18" t="s">
        <v>189</v>
      </c>
      <c r="E27" s="5"/>
      <c r="F27" s="5">
        <v>162</v>
      </c>
      <c r="G27" s="5"/>
      <c r="H27" s="14" t="s">
        <v>131</v>
      </c>
    </row>
    <row r="28" spans="2:8" x14ac:dyDescent="0.25">
      <c r="B28" s="5">
        <v>24</v>
      </c>
      <c r="C28" s="18"/>
      <c r="D28" s="18" t="s">
        <v>190</v>
      </c>
      <c r="E28" s="10"/>
      <c r="F28" s="10">
        <v>149</v>
      </c>
      <c r="G28" s="10"/>
      <c r="H28" s="14" t="s">
        <v>131</v>
      </c>
    </row>
    <row r="29" spans="2:8" x14ac:dyDescent="0.25">
      <c r="B29" s="5">
        <v>25</v>
      </c>
      <c r="C29" s="18"/>
      <c r="D29" s="18"/>
      <c r="E29" s="5"/>
      <c r="F29" s="10"/>
      <c r="G29" s="10"/>
      <c r="H29" s="14"/>
    </row>
    <row r="30" spans="2:8" x14ac:dyDescent="0.25">
      <c r="B30" s="5">
        <v>26</v>
      </c>
      <c r="C30" s="18"/>
      <c r="D30" s="18"/>
      <c r="E30" s="10"/>
      <c r="F30" s="10"/>
      <c r="G30" s="10"/>
      <c r="H30" s="14"/>
    </row>
    <row r="31" spans="2:8" x14ac:dyDescent="0.25">
      <c r="B31" s="5">
        <v>27</v>
      </c>
      <c r="C31" s="4"/>
      <c r="D31" s="4"/>
      <c r="E31" s="10"/>
      <c r="F31" s="10"/>
      <c r="G31" s="10"/>
      <c r="H31" s="14"/>
    </row>
    <row r="32" spans="2:8" x14ac:dyDescent="0.25">
      <c r="B32" s="5">
        <v>28</v>
      </c>
      <c r="C32" s="4"/>
      <c r="D32" s="4"/>
      <c r="E32" s="10"/>
      <c r="F32" s="10"/>
      <c r="G32" s="10"/>
      <c r="H32" s="14"/>
    </row>
    <row r="33" spans="2:8" x14ac:dyDescent="0.25">
      <c r="B33" s="5">
        <v>29</v>
      </c>
      <c r="C33" s="19"/>
      <c r="D33" s="19"/>
      <c r="E33" s="10"/>
      <c r="F33" s="10"/>
      <c r="G33" s="10"/>
      <c r="H33" s="14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65</v>
      </c>
      <c r="E37" s="21"/>
    </row>
    <row r="38" spans="2:8" x14ac:dyDescent="0.25">
      <c r="C38" s="22" t="s">
        <v>66</v>
      </c>
      <c r="D38" s="5">
        <f>COUNTIF(E5:E34,"&lt;40")</f>
        <v>0</v>
      </c>
      <c r="E38" s="2"/>
    </row>
    <row r="39" spans="2:8" x14ac:dyDescent="0.25">
      <c r="C39" s="23" t="s">
        <v>67</v>
      </c>
      <c r="D39" s="5">
        <f>SUMPRODUCT((E5:E34&gt;=40)*(E5:E34&lt;=69))</f>
        <v>0</v>
      </c>
      <c r="E39" s="2"/>
    </row>
    <row r="40" spans="2:8" x14ac:dyDescent="0.25">
      <c r="C40" s="24" t="s">
        <v>68</v>
      </c>
      <c r="D40" s="5">
        <f>SUMPRODUCT((E5:E34&gt;=70)*(E5:E34&lt;=80))</f>
        <v>0</v>
      </c>
      <c r="E40" s="2"/>
    </row>
    <row r="41" spans="2:8" x14ac:dyDescent="0.25">
      <c r="C41" s="25" t="s">
        <v>69</v>
      </c>
      <c r="D41" s="5">
        <f>SUMPRODUCT((E5:E34&gt;=81)*(E5:E34&lt;=101))</f>
        <v>0</v>
      </c>
      <c r="E41" s="2"/>
    </row>
    <row r="42" spans="2:8" x14ac:dyDescent="0.25">
      <c r="C42" s="26" t="s">
        <v>70</v>
      </c>
      <c r="D42" s="5">
        <f>COUNTIF(E5:E34,"&gt;101")</f>
        <v>0</v>
      </c>
      <c r="E42" s="2"/>
    </row>
    <row r="43" spans="2:8" x14ac:dyDescent="0.25">
      <c r="C43" s="27" t="s">
        <v>71</v>
      </c>
      <c r="D43" s="28">
        <f>SUM(D38:D42)</f>
        <v>0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0</v>
      </c>
      <c r="E46" s="2"/>
    </row>
    <row r="49" spans="3:4" ht="45" x14ac:dyDescent="0.25">
      <c r="C49" s="10" t="s">
        <v>75</v>
      </c>
      <c r="D49" s="10" t="s">
        <v>65</v>
      </c>
    </row>
    <row r="50" spans="3:4" x14ac:dyDescent="0.25">
      <c r="C50" s="22" t="s">
        <v>66</v>
      </c>
      <c r="D50" s="5">
        <f>COUNTIF(F5:F34,"&lt;40")</f>
        <v>6</v>
      </c>
    </row>
    <row r="51" spans="3:4" x14ac:dyDescent="0.25">
      <c r="C51" s="23" t="s">
        <v>67</v>
      </c>
      <c r="D51" s="5">
        <f>SUMPRODUCT((F5:F34&gt;=40)*(F5:F34&lt;=69))</f>
        <v>7</v>
      </c>
    </row>
    <row r="52" spans="3:4" x14ac:dyDescent="0.25">
      <c r="C52" s="24" t="s">
        <v>68</v>
      </c>
      <c r="D52" s="5">
        <f>SUMPRODUCT((F5:F34&gt;=70)*(F5:F34&lt;=80))</f>
        <v>0</v>
      </c>
    </row>
    <row r="53" spans="3:4" x14ac:dyDescent="0.25">
      <c r="C53" s="25" t="s">
        <v>69</v>
      </c>
      <c r="D53" s="5">
        <f>SUMPRODUCT((F5:F34&gt;=81)*(F5:F34&lt;=101))</f>
        <v>6</v>
      </c>
    </row>
    <row r="54" spans="3:4" x14ac:dyDescent="0.25">
      <c r="C54" s="26" t="s">
        <v>70</v>
      </c>
      <c r="D54" s="5">
        <f>COUNTIF(F5:F34,"&gt;101")</f>
        <v>5</v>
      </c>
    </row>
    <row r="55" spans="3:4" x14ac:dyDescent="0.25">
      <c r="C55" s="27" t="s">
        <v>71</v>
      </c>
      <c r="D55" s="28">
        <f>SUM(D50:D54)</f>
        <v>24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24</v>
      </c>
    </row>
    <row r="61" spans="3:4" ht="45" x14ac:dyDescent="0.25">
      <c r="C61" s="10" t="s">
        <v>76</v>
      </c>
      <c r="D61" s="10" t="s">
        <v>65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ontainsText" dxfId="161" priority="8" operator="containsText" text="Non évaluable">
      <formula>NOT(ISERROR(SEARCH("Non évaluable",E5)))</formula>
    </cfRule>
  </conditionalFormatting>
  <conditionalFormatting sqref="E5:G34">
    <cfRule type="containsText" dxfId="160" priority="9" operator="containsText" text="Absent">
      <formula>NOT(ISERROR(SEARCH("Absent",E5)))</formula>
    </cfRule>
  </conditionalFormatting>
  <conditionalFormatting sqref="E5:G34">
    <cfRule type="cellIs" dxfId="159" priority="10" operator="lessThan">
      <formula>40</formula>
    </cfRule>
  </conditionalFormatting>
  <conditionalFormatting sqref="E5:G34">
    <cfRule type="cellIs" dxfId="158" priority="11" operator="between">
      <formula>40</formula>
      <formula>69</formula>
    </cfRule>
  </conditionalFormatting>
  <conditionalFormatting sqref="E5:G34">
    <cfRule type="cellIs" dxfId="157" priority="12" operator="between">
      <formula>70</formula>
      <formula>80</formula>
    </cfRule>
  </conditionalFormatting>
  <conditionalFormatting sqref="E5:G34">
    <cfRule type="cellIs" dxfId="156" priority="13" operator="between">
      <formula>81</formula>
      <formula>101</formula>
    </cfRule>
  </conditionalFormatting>
  <conditionalFormatting sqref="E5:G34">
    <cfRule type="cellIs" dxfId="155" priority="14" operator="greaterThan">
      <formula>101</formula>
    </cfRule>
  </conditionalFormatting>
  <conditionalFormatting sqref="E30">
    <cfRule type="containsText" dxfId="154" priority="1" operator="containsText" text="Non évaluable">
      <formula>NOT(ISERROR(SEARCH("Non évaluable",E30)))</formula>
    </cfRule>
  </conditionalFormatting>
  <conditionalFormatting sqref="E30">
    <cfRule type="containsText" dxfId="153" priority="2" operator="containsText" text="Absent">
      <formula>NOT(ISERROR(SEARCH("Absent",E30)))</formula>
    </cfRule>
  </conditionalFormatting>
  <conditionalFormatting sqref="E30">
    <cfRule type="cellIs" dxfId="152" priority="3" operator="lessThan">
      <formula>40</formula>
    </cfRule>
  </conditionalFormatting>
  <conditionalFormatting sqref="E30">
    <cfRule type="cellIs" dxfId="151" priority="4" operator="between">
      <formula>40</formula>
      <formula>69</formula>
    </cfRule>
  </conditionalFormatting>
  <conditionalFormatting sqref="E30">
    <cfRule type="cellIs" dxfId="150" priority="5" operator="between">
      <formula>70</formula>
      <formula>80</formula>
    </cfRule>
  </conditionalFormatting>
  <conditionalFormatting sqref="E30">
    <cfRule type="cellIs" dxfId="149" priority="6" operator="between">
      <formula>81</formula>
      <formula>101</formula>
    </cfRule>
  </conditionalFormatting>
  <conditionalFormatting sqref="E30">
    <cfRule type="cellIs" dxfId="14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1</v>
      </c>
      <c r="D2" s="5" t="s">
        <v>191</v>
      </c>
      <c r="F2" s="4" t="s">
        <v>192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34" t="s">
        <v>193</v>
      </c>
      <c r="D5" s="34" t="s">
        <v>194</v>
      </c>
      <c r="E5" s="13">
        <v>60</v>
      </c>
      <c r="F5" s="10">
        <v>83</v>
      </c>
      <c r="G5" s="10"/>
      <c r="H5" s="45"/>
    </row>
    <row r="6" spans="2:8" ht="30" x14ac:dyDescent="0.25">
      <c r="B6" s="5">
        <v>2</v>
      </c>
      <c r="C6" s="8" t="s">
        <v>195</v>
      </c>
      <c r="D6" s="8" t="s">
        <v>196</v>
      </c>
      <c r="E6" s="9">
        <v>45</v>
      </c>
      <c r="F6" s="10">
        <v>48</v>
      </c>
      <c r="G6" s="10"/>
      <c r="H6" s="46" t="s">
        <v>136</v>
      </c>
    </row>
    <row r="7" spans="2:8" ht="30" x14ac:dyDescent="0.25">
      <c r="B7" s="5">
        <v>3</v>
      </c>
      <c r="C7" s="34" t="s">
        <v>197</v>
      </c>
      <c r="D7" s="34" t="s">
        <v>198</v>
      </c>
      <c r="E7" s="13">
        <v>160</v>
      </c>
      <c r="F7" s="10">
        <v>165</v>
      </c>
      <c r="G7" s="10"/>
      <c r="H7" s="47" t="s">
        <v>199</v>
      </c>
    </row>
    <row r="8" spans="2:8" x14ac:dyDescent="0.25">
      <c r="B8" s="5">
        <v>4</v>
      </c>
      <c r="C8" s="34" t="s">
        <v>200</v>
      </c>
      <c r="D8" s="34" t="s">
        <v>201</v>
      </c>
      <c r="E8" s="13">
        <v>141</v>
      </c>
      <c r="F8" s="10">
        <v>144</v>
      </c>
      <c r="G8" s="10"/>
      <c r="H8" s="45"/>
    </row>
    <row r="9" spans="2:8" ht="15" customHeight="1" x14ac:dyDescent="0.25">
      <c r="B9" s="5">
        <v>5</v>
      </c>
      <c r="C9" s="34" t="s">
        <v>202</v>
      </c>
      <c r="D9" s="34" t="s">
        <v>203</v>
      </c>
      <c r="E9" s="13">
        <v>51</v>
      </c>
      <c r="F9" s="10">
        <v>77</v>
      </c>
      <c r="G9" s="10"/>
      <c r="H9" s="47" t="s">
        <v>204</v>
      </c>
    </row>
    <row r="10" spans="2:8" x14ac:dyDescent="0.25">
      <c r="B10" s="5">
        <v>6</v>
      </c>
      <c r="C10" s="34" t="s">
        <v>205</v>
      </c>
      <c r="D10" s="34" t="s">
        <v>165</v>
      </c>
      <c r="E10" s="13">
        <v>125</v>
      </c>
      <c r="F10" s="10">
        <v>138</v>
      </c>
      <c r="G10" s="10"/>
      <c r="H10" s="45"/>
    </row>
    <row r="11" spans="2:8" x14ac:dyDescent="0.25">
      <c r="B11" s="5">
        <v>7</v>
      </c>
      <c r="C11" s="34" t="s">
        <v>206</v>
      </c>
      <c r="D11" s="34" t="s">
        <v>207</v>
      </c>
      <c r="E11" s="13">
        <v>84</v>
      </c>
      <c r="F11" s="10">
        <v>88</v>
      </c>
      <c r="G11" s="10"/>
      <c r="H11" s="45"/>
    </row>
    <row r="12" spans="2:8" x14ac:dyDescent="0.25">
      <c r="B12" s="5">
        <v>8</v>
      </c>
      <c r="C12" s="34" t="s">
        <v>208</v>
      </c>
      <c r="D12" s="34" t="s">
        <v>209</v>
      </c>
      <c r="E12" s="13">
        <v>97</v>
      </c>
      <c r="F12" s="10">
        <v>100</v>
      </c>
      <c r="G12" s="10"/>
      <c r="H12" s="45"/>
    </row>
    <row r="13" spans="2:8" x14ac:dyDescent="0.25">
      <c r="B13" s="5">
        <v>9</v>
      </c>
      <c r="C13" s="34" t="s">
        <v>98</v>
      </c>
      <c r="D13" s="34" t="s">
        <v>148</v>
      </c>
      <c r="E13" s="13">
        <v>126</v>
      </c>
      <c r="F13" s="10">
        <v>127</v>
      </c>
      <c r="G13" s="10"/>
      <c r="H13" s="45"/>
    </row>
    <row r="14" spans="2:8" x14ac:dyDescent="0.25">
      <c r="B14" s="5">
        <v>10</v>
      </c>
      <c r="C14" s="8" t="s">
        <v>210</v>
      </c>
      <c r="D14" s="8" t="s">
        <v>211</v>
      </c>
      <c r="E14" s="9">
        <v>47</v>
      </c>
      <c r="F14" s="10">
        <v>58</v>
      </c>
      <c r="G14" s="10"/>
      <c r="H14" s="46" t="s">
        <v>212</v>
      </c>
    </row>
    <row r="15" spans="2:8" x14ac:dyDescent="0.25">
      <c r="B15" s="5">
        <v>11</v>
      </c>
      <c r="C15" s="34" t="s">
        <v>213</v>
      </c>
      <c r="D15" s="34" t="s">
        <v>214</v>
      </c>
      <c r="E15" s="13">
        <v>127</v>
      </c>
      <c r="F15" s="10">
        <v>152</v>
      </c>
      <c r="G15" s="10"/>
      <c r="H15" s="45"/>
    </row>
    <row r="16" spans="2:8" ht="15" customHeight="1" x14ac:dyDescent="0.25">
      <c r="B16" s="5">
        <v>12</v>
      </c>
      <c r="C16" s="34" t="s">
        <v>215</v>
      </c>
      <c r="D16" s="34" t="s">
        <v>216</v>
      </c>
      <c r="E16" s="13">
        <v>171</v>
      </c>
      <c r="F16" s="10">
        <v>184</v>
      </c>
      <c r="G16" s="10"/>
      <c r="H16" s="45"/>
    </row>
    <row r="17" spans="2:8" x14ac:dyDescent="0.25">
      <c r="B17" s="5">
        <v>13</v>
      </c>
      <c r="C17" s="8" t="s">
        <v>217</v>
      </c>
      <c r="D17" s="8" t="s">
        <v>218</v>
      </c>
      <c r="E17" s="9">
        <v>46</v>
      </c>
      <c r="F17" s="10">
        <v>57</v>
      </c>
      <c r="G17" s="10"/>
      <c r="H17" s="46" t="s">
        <v>136</v>
      </c>
    </row>
    <row r="18" spans="2:8" x14ac:dyDescent="0.25">
      <c r="B18" s="5">
        <v>14</v>
      </c>
      <c r="C18" s="34" t="s">
        <v>219</v>
      </c>
      <c r="D18" s="34" t="s">
        <v>220</v>
      </c>
      <c r="E18" s="13">
        <v>144</v>
      </c>
      <c r="F18" s="10">
        <v>147</v>
      </c>
      <c r="G18" s="10"/>
      <c r="H18" s="45"/>
    </row>
    <row r="19" spans="2:8" x14ac:dyDescent="0.25">
      <c r="B19" s="5">
        <v>15</v>
      </c>
      <c r="C19" s="34" t="s">
        <v>221</v>
      </c>
      <c r="D19" s="34" t="s">
        <v>222</v>
      </c>
      <c r="E19" s="13">
        <v>156</v>
      </c>
      <c r="F19" s="10">
        <v>158</v>
      </c>
      <c r="G19" s="10"/>
      <c r="H19" s="45"/>
    </row>
    <row r="20" spans="2:8" ht="30" x14ac:dyDescent="0.25">
      <c r="B20" s="5">
        <v>16</v>
      </c>
      <c r="C20" s="8" t="s">
        <v>223</v>
      </c>
      <c r="D20" s="8" t="s">
        <v>224</v>
      </c>
      <c r="E20" s="9">
        <v>63</v>
      </c>
      <c r="F20" s="10">
        <v>63</v>
      </c>
      <c r="G20" s="10"/>
      <c r="H20" s="46" t="s">
        <v>225</v>
      </c>
    </row>
    <row r="21" spans="2:8" x14ac:dyDescent="0.25">
      <c r="B21" s="5">
        <v>17</v>
      </c>
      <c r="C21" s="8" t="s">
        <v>226</v>
      </c>
      <c r="D21" s="8" t="s">
        <v>227</v>
      </c>
      <c r="E21" s="9">
        <v>53</v>
      </c>
      <c r="F21" s="10">
        <v>57</v>
      </c>
      <c r="G21" s="10"/>
      <c r="H21" s="48" t="s">
        <v>228</v>
      </c>
    </row>
    <row r="22" spans="2:8" x14ac:dyDescent="0.25">
      <c r="B22" s="5">
        <v>18</v>
      </c>
      <c r="C22" s="34" t="s">
        <v>229</v>
      </c>
      <c r="D22" s="34" t="s">
        <v>230</v>
      </c>
      <c r="E22" s="13">
        <v>50</v>
      </c>
      <c r="F22" s="10">
        <v>125</v>
      </c>
      <c r="G22" s="10"/>
      <c r="H22" s="49" t="s">
        <v>231</v>
      </c>
    </row>
    <row r="23" spans="2:8" x14ac:dyDescent="0.25">
      <c r="B23" s="5">
        <v>19</v>
      </c>
      <c r="C23" s="35" t="s">
        <v>232</v>
      </c>
      <c r="D23" s="35" t="s">
        <v>233</v>
      </c>
      <c r="E23" s="13">
        <v>93</v>
      </c>
      <c r="F23" s="10">
        <v>102</v>
      </c>
      <c r="G23" s="10"/>
      <c r="H23" s="3"/>
    </row>
    <row r="24" spans="2:8" x14ac:dyDescent="0.25">
      <c r="B24" s="5">
        <v>20</v>
      </c>
      <c r="C24" s="34" t="s">
        <v>234</v>
      </c>
      <c r="D24" s="34" t="s">
        <v>235</v>
      </c>
      <c r="E24" s="13">
        <v>84</v>
      </c>
      <c r="F24" s="10">
        <v>111</v>
      </c>
      <c r="G24" s="10"/>
      <c r="H24" s="3"/>
    </row>
    <row r="25" spans="2:8" x14ac:dyDescent="0.25">
      <c r="B25" s="5">
        <v>21</v>
      </c>
      <c r="C25" s="34" t="s">
        <v>236</v>
      </c>
      <c r="D25" s="34" t="s">
        <v>237</v>
      </c>
      <c r="E25" s="17">
        <v>52</v>
      </c>
      <c r="F25" s="5">
        <v>60</v>
      </c>
      <c r="G25" s="5"/>
      <c r="H25" s="49" t="s">
        <v>136</v>
      </c>
    </row>
    <row r="26" spans="2:8" x14ac:dyDescent="0.25">
      <c r="B26" s="5">
        <v>22</v>
      </c>
      <c r="C26" s="8" t="s">
        <v>238</v>
      </c>
      <c r="D26" s="8" t="s">
        <v>239</v>
      </c>
      <c r="E26" s="16">
        <v>0</v>
      </c>
      <c r="F26" s="5">
        <v>0</v>
      </c>
      <c r="G26" s="5"/>
      <c r="H26" s="48" t="s">
        <v>240</v>
      </c>
    </row>
    <row r="27" spans="2:8" x14ac:dyDescent="0.25">
      <c r="B27" s="5">
        <v>23</v>
      </c>
      <c r="C27" s="34" t="s">
        <v>241</v>
      </c>
      <c r="D27" s="34" t="s">
        <v>242</v>
      </c>
      <c r="E27" s="17">
        <v>86</v>
      </c>
      <c r="F27" s="5">
        <v>89</v>
      </c>
      <c r="G27" s="5"/>
      <c r="H27" s="49" t="s">
        <v>243</v>
      </c>
    </row>
    <row r="28" spans="2:8" x14ac:dyDescent="0.25">
      <c r="B28" s="5">
        <v>24</v>
      </c>
      <c r="C28" s="8" t="s">
        <v>244</v>
      </c>
      <c r="D28" s="8" t="s">
        <v>245</v>
      </c>
      <c r="E28" s="9">
        <v>38</v>
      </c>
      <c r="F28" s="10">
        <v>38</v>
      </c>
      <c r="G28" s="10"/>
      <c r="H28" s="48" t="s">
        <v>246</v>
      </c>
    </row>
    <row r="29" spans="2:8" x14ac:dyDescent="0.25">
      <c r="B29" s="5">
        <v>25</v>
      </c>
      <c r="C29" s="18"/>
      <c r="D29" s="18"/>
      <c r="E29" s="5"/>
      <c r="F29" s="10"/>
      <c r="G29" s="10"/>
      <c r="H29" s="5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247</v>
      </c>
      <c r="E37" s="21"/>
    </row>
    <row r="38" spans="2:8" x14ac:dyDescent="0.25">
      <c r="C38" s="22" t="s">
        <v>66</v>
      </c>
      <c r="D38" s="5">
        <f>COUNTIF(E5:E34,"&lt;40")</f>
        <v>2</v>
      </c>
      <c r="E38" s="2"/>
    </row>
    <row r="39" spans="2:8" x14ac:dyDescent="0.25">
      <c r="C39" s="23" t="s">
        <v>67</v>
      </c>
      <c r="D39" s="5">
        <f>SUMPRODUCT((E5:E34&gt;=40)*(E5:E34&lt;=69))</f>
        <v>9</v>
      </c>
      <c r="E39" s="2"/>
    </row>
    <row r="40" spans="2:8" x14ac:dyDescent="0.25">
      <c r="C40" s="24" t="s">
        <v>68</v>
      </c>
      <c r="D40" s="5">
        <f>SUMPRODUCT((E5:E34&gt;=70)*(E5:E34&lt;=80))</f>
        <v>0</v>
      </c>
      <c r="E40" s="2"/>
    </row>
    <row r="41" spans="2:8" x14ac:dyDescent="0.25">
      <c r="C41" s="25" t="s">
        <v>69</v>
      </c>
      <c r="D41" s="5">
        <f>SUMPRODUCT((E5:E34&gt;=81)*(E5:E34&lt;=101))</f>
        <v>5</v>
      </c>
      <c r="E41" s="2"/>
    </row>
    <row r="42" spans="2:8" x14ac:dyDescent="0.25">
      <c r="C42" s="26" t="s">
        <v>70</v>
      </c>
      <c r="D42" s="5">
        <f>COUNTIF(E5:E34,"&gt;101")</f>
        <v>8</v>
      </c>
      <c r="E42" s="2"/>
    </row>
    <row r="43" spans="2:8" x14ac:dyDescent="0.25">
      <c r="C43" s="27" t="s">
        <v>71</v>
      </c>
      <c r="D43" s="28">
        <f>SUM(D38:D42)</f>
        <v>24</v>
      </c>
      <c r="E43" s="2"/>
    </row>
    <row r="44" spans="2:8" x14ac:dyDescent="0.25">
      <c r="C44" s="29" t="s">
        <v>72</v>
      </c>
      <c r="D44" s="30">
        <v>1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25</v>
      </c>
      <c r="E46" s="2"/>
    </row>
    <row r="49" spans="3:4" ht="45" x14ac:dyDescent="0.25">
      <c r="C49" s="10" t="s">
        <v>75</v>
      </c>
      <c r="D49" s="10" t="s">
        <v>247</v>
      </c>
    </row>
    <row r="50" spans="3:4" x14ac:dyDescent="0.25">
      <c r="C50" s="22" t="s">
        <v>66</v>
      </c>
      <c r="D50" s="5">
        <f>COUNTIF(F5:F34,"&lt;40")</f>
        <v>2</v>
      </c>
    </row>
    <row r="51" spans="3:4" x14ac:dyDescent="0.25">
      <c r="C51" s="23" t="s">
        <v>67</v>
      </c>
      <c r="D51" s="5">
        <f>SUMPRODUCT((F5:F34&gt;=40)*(F5:F34&lt;=69))</f>
        <v>6</v>
      </c>
    </row>
    <row r="52" spans="3:4" x14ac:dyDescent="0.25">
      <c r="C52" s="24" t="s">
        <v>68</v>
      </c>
      <c r="D52" s="5">
        <f>SUMPRODUCT((F5:F34&gt;=70)*(F5:F34&lt;=80))</f>
        <v>1</v>
      </c>
    </row>
    <row r="53" spans="3:4" x14ac:dyDescent="0.25">
      <c r="C53" s="25" t="s">
        <v>69</v>
      </c>
      <c r="D53" s="5">
        <f>SUMPRODUCT((F5:F34&gt;=81)*(F5:F34&lt;=101))</f>
        <v>4</v>
      </c>
    </row>
    <row r="54" spans="3:4" x14ac:dyDescent="0.25">
      <c r="C54" s="26" t="s">
        <v>70</v>
      </c>
      <c r="D54" s="5">
        <f>COUNTIF(F5:F34,"&gt;101")</f>
        <v>11</v>
      </c>
    </row>
    <row r="55" spans="3:4" x14ac:dyDescent="0.25">
      <c r="C55" s="27" t="s">
        <v>71</v>
      </c>
      <c r="D55" s="28">
        <f>SUM(D50:D54)</f>
        <v>24</v>
      </c>
    </row>
    <row r="56" spans="3:4" x14ac:dyDescent="0.25">
      <c r="C56" s="29" t="s">
        <v>72</v>
      </c>
      <c r="D56" s="30">
        <v>1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25</v>
      </c>
    </row>
    <row r="61" spans="3:4" ht="45" x14ac:dyDescent="0.25">
      <c r="C61" s="10" t="s">
        <v>76</v>
      </c>
      <c r="D61" s="10" t="s">
        <v>247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ellIs" dxfId="147" priority="14" operator="greaterThan">
      <formula>101</formula>
    </cfRule>
  </conditionalFormatting>
  <conditionalFormatting sqref="E5:G34">
    <cfRule type="cellIs" dxfId="146" priority="13" operator="between">
      <formula>81</formula>
      <formula>101</formula>
    </cfRule>
  </conditionalFormatting>
  <conditionalFormatting sqref="E5:G34">
    <cfRule type="cellIs" dxfId="145" priority="12" operator="between">
      <formula>70</formula>
      <formula>80</formula>
    </cfRule>
  </conditionalFormatting>
  <conditionalFormatting sqref="E5:G34">
    <cfRule type="cellIs" dxfId="144" priority="11" operator="between">
      <formula>40</formula>
      <formula>69</formula>
    </cfRule>
  </conditionalFormatting>
  <conditionalFormatting sqref="E5:G34">
    <cfRule type="cellIs" dxfId="143" priority="10" operator="lessThan">
      <formula>40</formula>
    </cfRule>
  </conditionalFormatting>
  <conditionalFormatting sqref="E5:G34">
    <cfRule type="containsText" dxfId="142" priority="9" operator="containsText" text="Absent">
      <formula>NOT(ISERROR(SEARCH("Absent",E5)))</formula>
    </cfRule>
  </conditionalFormatting>
  <conditionalFormatting sqref="E5:G34">
    <cfRule type="containsText" dxfId="141" priority="8" operator="containsText" text="Non évaluable">
      <formula>NOT(ISERROR(SEARCH("Non évaluable",E5)))</formula>
    </cfRule>
  </conditionalFormatting>
  <conditionalFormatting sqref="E30">
    <cfRule type="cellIs" dxfId="140" priority="7" operator="greaterThan">
      <formula>101</formula>
    </cfRule>
  </conditionalFormatting>
  <conditionalFormatting sqref="E30">
    <cfRule type="cellIs" dxfId="139" priority="6" operator="between">
      <formula>81</formula>
      <formula>101</formula>
    </cfRule>
  </conditionalFormatting>
  <conditionalFormatting sqref="E30">
    <cfRule type="cellIs" dxfId="138" priority="5" operator="between">
      <formula>70</formula>
      <formula>80</formula>
    </cfRule>
  </conditionalFormatting>
  <conditionalFormatting sqref="E30">
    <cfRule type="cellIs" dxfId="137" priority="4" operator="between">
      <formula>40</formula>
      <formula>69</formula>
    </cfRule>
  </conditionalFormatting>
  <conditionalFormatting sqref="E30">
    <cfRule type="cellIs" dxfId="136" priority="3" operator="lessThan">
      <formula>40</formula>
    </cfRule>
  </conditionalFormatting>
  <conditionalFormatting sqref="E30">
    <cfRule type="containsText" dxfId="135" priority="2" operator="containsText" text="Absent">
      <formula>NOT(ISERROR(SEARCH("Absent",E30)))</formula>
    </cfRule>
  </conditionalFormatting>
  <conditionalFormatting sqref="E30">
    <cfRule type="containsText" dxfId="134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69"/>
  <sheetViews>
    <sheetView zoomScale="68" workbookViewId="0">
      <selection activeCell="I72" sqref="I7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248</v>
      </c>
      <c r="D2" s="5" t="s">
        <v>249</v>
      </c>
      <c r="F2" s="4" t="s">
        <v>250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34" t="s">
        <v>251</v>
      </c>
      <c r="D5" s="34" t="s">
        <v>252</v>
      </c>
      <c r="E5" s="13">
        <v>58</v>
      </c>
      <c r="F5" s="10">
        <v>61</v>
      </c>
      <c r="G5" s="10"/>
      <c r="H5" s="10"/>
    </row>
    <row r="6" spans="2:8" x14ac:dyDescent="0.25">
      <c r="B6" s="5">
        <v>2</v>
      </c>
      <c r="C6" s="34" t="s">
        <v>253</v>
      </c>
      <c r="D6" s="34" t="s">
        <v>254</v>
      </c>
      <c r="E6" s="13">
        <v>65</v>
      </c>
      <c r="F6" s="10">
        <v>70</v>
      </c>
      <c r="G6" s="10"/>
      <c r="H6" s="10"/>
    </row>
    <row r="7" spans="2:8" x14ac:dyDescent="0.25">
      <c r="B7" s="5">
        <v>3</v>
      </c>
      <c r="C7" s="34" t="s">
        <v>255</v>
      </c>
      <c r="D7" s="34" t="s">
        <v>256</v>
      </c>
      <c r="E7" s="13">
        <v>97</v>
      </c>
      <c r="F7" s="10">
        <v>97</v>
      </c>
      <c r="G7" s="10"/>
      <c r="H7" s="10"/>
    </row>
    <row r="8" spans="2:8" x14ac:dyDescent="0.25">
      <c r="B8" s="5">
        <v>4</v>
      </c>
      <c r="C8" s="8" t="s">
        <v>257</v>
      </c>
      <c r="D8" s="8" t="s">
        <v>258</v>
      </c>
      <c r="E8" s="9">
        <v>0</v>
      </c>
      <c r="F8" s="10">
        <v>68</v>
      </c>
      <c r="G8" s="10"/>
      <c r="H8" s="10"/>
    </row>
    <row r="9" spans="2:8" ht="15" customHeight="1" x14ac:dyDescent="0.25">
      <c r="B9" s="5">
        <v>5</v>
      </c>
      <c r="C9" s="34" t="s">
        <v>259</v>
      </c>
      <c r="D9" s="34" t="s">
        <v>260</v>
      </c>
      <c r="E9" s="13">
        <v>88</v>
      </c>
      <c r="F9" s="10">
        <v>105</v>
      </c>
      <c r="G9" s="10"/>
      <c r="H9" s="10"/>
    </row>
    <row r="10" spans="2:8" x14ac:dyDescent="0.25">
      <c r="B10" s="5">
        <v>6</v>
      </c>
      <c r="C10" s="34" t="s">
        <v>261</v>
      </c>
      <c r="D10" s="34" t="s">
        <v>262</v>
      </c>
      <c r="E10" s="13">
        <v>65</v>
      </c>
      <c r="F10" s="10">
        <v>89</v>
      </c>
      <c r="G10" s="10"/>
      <c r="H10" s="10"/>
    </row>
    <row r="11" spans="2:8" x14ac:dyDescent="0.25">
      <c r="B11" s="5">
        <v>7</v>
      </c>
      <c r="C11" s="8" t="s">
        <v>263</v>
      </c>
      <c r="D11" s="8" t="s">
        <v>264</v>
      </c>
      <c r="E11" s="9">
        <v>38</v>
      </c>
      <c r="F11" s="10">
        <v>49</v>
      </c>
      <c r="G11" s="10"/>
      <c r="H11" s="10"/>
    </row>
    <row r="12" spans="2:8" x14ac:dyDescent="0.25">
      <c r="B12" s="5">
        <v>8</v>
      </c>
      <c r="C12" s="8" t="s">
        <v>265</v>
      </c>
      <c r="D12" s="8" t="s">
        <v>266</v>
      </c>
      <c r="E12" s="9">
        <v>41</v>
      </c>
      <c r="F12" s="10">
        <v>38</v>
      </c>
      <c r="G12" s="10"/>
      <c r="H12" s="10"/>
    </row>
    <row r="13" spans="2:8" x14ac:dyDescent="0.25">
      <c r="B13" s="5">
        <v>9</v>
      </c>
      <c r="C13" s="34" t="s">
        <v>267</v>
      </c>
      <c r="D13" s="34" t="s">
        <v>268</v>
      </c>
      <c r="E13" s="13">
        <v>92</v>
      </c>
      <c r="F13" s="10">
        <v>92</v>
      </c>
      <c r="G13" s="10"/>
      <c r="H13" s="10"/>
    </row>
    <row r="14" spans="2:8" x14ac:dyDescent="0.25">
      <c r="B14" s="5">
        <v>10</v>
      </c>
      <c r="C14" s="34" t="s">
        <v>269</v>
      </c>
      <c r="D14" s="34" t="s">
        <v>270</v>
      </c>
      <c r="E14" s="13">
        <v>65</v>
      </c>
      <c r="F14" s="10">
        <v>72</v>
      </c>
      <c r="G14" s="10"/>
      <c r="H14" s="10"/>
    </row>
    <row r="15" spans="2:8" x14ac:dyDescent="0.25">
      <c r="B15" s="5">
        <v>11</v>
      </c>
      <c r="C15" s="34" t="s">
        <v>271</v>
      </c>
      <c r="D15" s="34" t="s">
        <v>272</v>
      </c>
      <c r="E15" s="13">
        <v>90</v>
      </c>
      <c r="F15" s="10">
        <v>111</v>
      </c>
      <c r="G15" s="10"/>
      <c r="H15" s="10"/>
    </row>
    <row r="16" spans="2:8" ht="15" customHeight="1" x14ac:dyDescent="0.25">
      <c r="B16" s="5">
        <v>12</v>
      </c>
      <c r="C16" s="8" t="s">
        <v>219</v>
      </c>
      <c r="D16" s="8" t="s">
        <v>273</v>
      </c>
      <c r="E16" s="9">
        <v>56</v>
      </c>
      <c r="F16" s="10">
        <v>60</v>
      </c>
      <c r="G16" s="10"/>
      <c r="H16" s="10"/>
    </row>
    <row r="17" spans="2:8" x14ac:dyDescent="0.25">
      <c r="B17" s="5">
        <v>13</v>
      </c>
      <c r="C17" s="34" t="s">
        <v>274</v>
      </c>
      <c r="D17" s="34" t="s">
        <v>275</v>
      </c>
      <c r="E17" s="13">
        <v>106</v>
      </c>
      <c r="F17" s="10">
        <v>140</v>
      </c>
      <c r="G17" s="10"/>
      <c r="H17" s="10"/>
    </row>
    <row r="18" spans="2:8" x14ac:dyDescent="0.25">
      <c r="B18" s="5">
        <v>14</v>
      </c>
      <c r="C18" s="34" t="s">
        <v>276</v>
      </c>
      <c r="D18" s="34" t="s">
        <v>11</v>
      </c>
      <c r="E18" s="13">
        <v>62</v>
      </c>
      <c r="F18" s="10">
        <v>62</v>
      </c>
      <c r="G18" s="10"/>
      <c r="H18" s="10"/>
    </row>
    <row r="19" spans="2:8" x14ac:dyDescent="0.25">
      <c r="B19" s="5">
        <v>15</v>
      </c>
      <c r="C19" s="34" t="s">
        <v>277</v>
      </c>
      <c r="D19" s="34" t="s">
        <v>278</v>
      </c>
      <c r="E19" s="13">
        <v>105</v>
      </c>
      <c r="F19" s="10">
        <v>112</v>
      </c>
      <c r="G19" s="10"/>
      <c r="H19" s="10"/>
    </row>
    <row r="20" spans="2:8" x14ac:dyDescent="0.25">
      <c r="B20" s="5">
        <v>16</v>
      </c>
      <c r="C20" s="34" t="s">
        <v>279</v>
      </c>
      <c r="D20" s="34" t="s">
        <v>280</v>
      </c>
      <c r="E20" s="13">
        <v>103</v>
      </c>
      <c r="F20" s="10">
        <v>112</v>
      </c>
      <c r="G20" s="10"/>
      <c r="H20" s="10"/>
    </row>
    <row r="21" spans="2:8" x14ac:dyDescent="0.25">
      <c r="B21" s="5">
        <v>17</v>
      </c>
      <c r="C21" s="34" t="s">
        <v>281</v>
      </c>
      <c r="D21" s="34" t="s">
        <v>282</v>
      </c>
      <c r="E21" s="13">
        <v>105</v>
      </c>
      <c r="F21" s="10">
        <v>105</v>
      </c>
      <c r="G21" s="10"/>
      <c r="H21" s="5"/>
    </row>
    <row r="22" spans="2:8" x14ac:dyDescent="0.25">
      <c r="B22" s="5">
        <v>18</v>
      </c>
      <c r="C22" s="34" t="s">
        <v>283</v>
      </c>
      <c r="D22" s="34" t="s">
        <v>284</v>
      </c>
      <c r="E22" s="13">
        <v>125</v>
      </c>
      <c r="F22" s="10">
        <v>128</v>
      </c>
      <c r="G22" s="10"/>
      <c r="H22" s="5"/>
    </row>
    <row r="23" spans="2:8" x14ac:dyDescent="0.25">
      <c r="B23" s="5">
        <v>19</v>
      </c>
      <c r="C23" s="35" t="s">
        <v>285</v>
      </c>
      <c r="D23" s="35" t="s">
        <v>286</v>
      </c>
      <c r="E23" s="13">
        <v>60</v>
      </c>
      <c r="F23" s="10">
        <v>62</v>
      </c>
      <c r="G23" s="10"/>
      <c r="H23" s="5"/>
    </row>
    <row r="24" spans="2:8" x14ac:dyDescent="0.25">
      <c r="B24" s="5">
        <v>20</v>
      </c>
      <c r="C24" s="34" t="s">
        <v>287</v>
      </c>
      <c r="D24" s="34" t="s">
        <v>288</v>
      </c>
      <c r="E24" s="13">
        <v>64</v>
      </c>
      <c r="F24" s="10">
        <v>74</v>
      </c>
      <c r="G24" s="10"/>
      <c r="H24" s="5"/>
    </row>
    <row r="25" spans="2:8" x14ac:dyDescent="0.25">
      <c r="B25" s="5">
        <v>22</v>
      </c>
      <c r="C25" s="34" t="s">
        <v>289</v>
      </c>
      <c r="D25" s="34" t="s">
        <v>290</v>
      </c>
      <c r="E25" s="50">
        <v>92</v>
      </c>
      <c r="F25" s="5">
        <v>111</v>
      </c>
      <c r="G25" s="5"/>
      <c r="H25" s="5"/>
    </row>
    <row r="26" spans="2:8" x14ac:dyDescent="0.25">
      <c r="B26" s="5">
        <v>23</v>
      </c>
      <c r="C26" s="34" t="s">
        <v>291</v>
      </c>
      <c r="D26" s="34" t="s">
        <v>292</v>
      </c>
      <c r="E26" s="17">
        <v>138</v>
      </c>
      <c r="F26" s="5">
        <v>144</v>
      </c>
      <c r="G26" s="5"/>
      <c r="H26" s="5"/>
    </row>
    <row r="27" spans="2:8" x14ac:dyDescent="0.25">
      <c r="B27" s="5">
        <v>24</v>
      </c>
      <c r="C27" s="18"/>
      <c r="D27" s="18" t="s">
        <v>293</v>
      </c>
      <c r="E27" s="13"/>
      <c r="F27" s="10">
        <v>65</v>
      </c>
      <c r="G27" s="10"/>
      <c r="H27" s="5"/>
    </row>
    <row r="28" spans="2:8" x14ac:dyDescent="0.25">
      <c r="B28" s="5">
        <v>25</v>
      </c>
      <c r="C28" s="18"/>
      <c r="D28" s="18"/>
      <c r="E28" s="5"/>
      <c r="F28" s="10"/>
      <c r="G28" s="10"/>
      <c r="H28" s="5"/>
    </row>
    <row r="29" spans="2:8" x14ac:dyDescent="0.25">
      <c r="B29" s="5">
        <v>26</v>
      </c>
      <c r="C29" s="18"/>
      <c r="D29" s="18"/>
      <c r="E29" s="10"/>
      <c r="F29" s="10"/>
      <c r="G29" s="10"/>
      <c r="H29" s="5"/>
    </row>
    <row r="30" spans="2:8" x14ac:dyDescent="0.25">
      <c r="B30" s="5">
        <v>27</v>
      </c>
      <c r="C30" s="4"/>
      <c r="D30" s="4"/>
      <c r="E30" s="10"/>
      <c r="F30" s="10"/>
      <c r="G30" s="10"/>
      <c r="H30" s="5"/>
    </row>
    <row r="31" spans="2:8" x14ac:dyDescent="0.25">
      <c r="B31" s="5">
        <v>28</v>
      </c>
      <c r="C31" s="4"/>
      <c r="D31" s="4"/>
      <c r="E31" s="10"/>
      <c r="F31" s="10"/>
      <c r="G31" s="10"/>
      <c r="H31" s="5"/>
    </row>
    <row r="32" spans="2:8" x14ac:dyDescent="0.25">
      <c r="B32" s="5">
        <v>29</v>
      </c>
      <c r="C32" s="19"/>
      <c r="D32" s="19"/>
      <c r="E32" s="10"/>
      <c r="F32" s="10"/>
      <c r="G32" s="10"/>
      <c r="H32" s="5"/>
    </row>
    <row r="33" spans="2:8" x14ac:dyDescent="0.25">
      <c r="B33" s="5">
        <v>30</v>
      </c>
      <c r="C33" s="4"/>
      <c r="D33" s="4"/>
      <c r="E33" s="10"/>
      <c r="F33" s="10"/>
      <c r="G33" s="10"/>
      <c r="H33" s="5"/>
    </row>
    <row r="34" spans="2:8" x14ac:dyDescent="0.25">
      <c r="B34" s="2"/>
      <c r="E34" s="2"/>
    </row>
    <row r="35" spans="2:8" x14ac:dyDescent="0.25">
      <c r="C35" s="20"/>
    </row>
    <row r="36" spans="2:8" ht="45" x14ac:dyDescent="0.25">
      <c r="C36" s="10" t="s">
        <v>64</v>
      </c>
      <c r="D36" s="10" t="s">
        <v>247</v>
      </c>
      <c r="E36" s="21"/>
    </row>
    <row r="37" spans="2:8" x14ac:dyDescent="0.25">
      <c r="C37" s="22" t="s">
        <v>66</v>
      </c>
      <c r="D37" s="5">
        <f>COUNTIF(E5:E33,"&lt;40")</f>
        <v>2</v>
      </c>
      <c r="E37" s="2"/>
    </row>
    <row r="38" spans="2:8" x14ac:dyDescent="0.25">
      <c r="C38" s="23" t="s">
        <v>67</v>
      </c>
      <c r="D38" s="5">
        <f>SUMPRODUCT((E5:E33&gt;=40)*(E5:E33&lt;=69))</f>
        <v>9</v>
      </c>
      <c r="E38" s="2"/>
    </row>
    <row r="39" spans="2:8" x14ac:dyDescent="0.25">
      <c r="C39" s="24" t="s">
        <v>68</v>
      </c>
      <c r="D39" s="5">
        <f>SUMPRODUCT((E5:E33&gt;=70)*(E5:E33&lt;=80))</f>
        <v>0</v>
      </c>
      <c r="E39" s="2"/>
    </row>
    <row r="40" spans="2:8" x14ac:dyDescent="0.25">
      <c r="C40" s="25" t="s">
        <v>69</v>
      </c>
      <c r="D40" s="5">
        <f>SUMPRODUCT((E5:E33&gt;=81)*(E5:E33&lt;=101))</f>
        <v>5</v>
      </c>
      <c r="E40" s="2"/>
    </row>
    <row r="41" spans="2:8" x14ac:dyDescent="0.25">
      <c r="C41" s="26" t="s">
        <v>70</v>
      </c>
      <c r="D41" s="5">
        <f>COUNTIF(E5:E33,"&gt;101")</f>
        <v>6</v>
      </c>
      <c r="E41" s="2"/>
    </row>
    <row r="42" spans="2:8" x14ac:dyDescent="0.25">
      <c r="C42" s="27" t="s">
        <v>71</v>
      </c>
      <c r="D42" s="28">
        <f>SUM(D37:D41)</f>
        <v>22</v>
      </c>
      <c r="E42" s="2"/>
    </row>
    <row r="43" spans="2:8" x14ac:dyDescent="0.25">
      <c r="C43" s="29" t="s">
        <v>72</v>
      </c>
      <c r="D43" s="30">
        <f>COUNTIF(E5:E33,"Non évaluable")</f>
        <v>0</v>
      </c>
      <c r="E43" s="2"/>
    </row>
    <row r="44" spans="2:8" x14ac:dyDescent="0.25">
      <c r="C44" s="31" t="s">
        <v>73</v>
      </c>
      <c r="D44" s="5">
        <v>1</v>
      </c>
      <c r="E44" s="2"/>
    </row>
    <row r="45" spans="2:8" x14ac:dyDescent="0.25">
      <c r="C45" s="27" t="s">
        <v>74</v>
      </c>
      <c r="D45" s="28">
        <f>SUM(D42:D44)</f>
        <v>23</v>
      </c>
      <c r="E45" s="2"/>
    </row>
    <row r="48" spans="2:8" ht="45" x14ac:dyDescent="0.25">
      <c r="C48" s="10" t="s">
        <v>75</v>
      </c>
      <c r="D48" s="10" t="s">
        <v>247</v>
      </c>
    </row>
    <row r="49" spans="3:4" x14ac:dyDescent="0.25">
      <c r="C49" s="22" t="s">
        <v>66</v>
      </c>
      <c r="D49" s="5">
        <f>COUNTIF(F5:F33,"&lt;40")</f>
        <v>1</v>
      </c>
    </row>
    <row r="50" spans="3:4" x14ac:dyDescent="0.25">
      <c r="C50" s="23" t="s">
        <v>67</v>
      </c>
      <c r="D50" s="5">
        <f>SUMPRODUCT((F5:F33&gt;=40)*(F5:F33&lt;=69))</f>
        <v>7</v>
      </c>
    </row>
    <row r="51" spans="3:4" x14ac:dyDescent="0.25">
      <c r="C51" s="24" t="s">
        <v>68</v>
      </c>
      <c r="D51" s="5">
        <f>SUMPRODUCT((F5:F33&gt;=70)*(F5:F33&lt;=80))</f>
        <v>3</v>
      </c>
    </row>
    <row r="52" spans="3:4" x14ac:dyDescent="0.25">
      <c r="C52" s="25" t="s">
        <v>69</v>
      </c>
      <c r="D52" s="5">
        <f>SUMPRODUCT((F5:F33&gt;=81)*(F5:F33&lt;=101))</f>
        <v>3</v>
      </c>
    </row>
    <row r="53" spans="3:4" x14ac:dyDescent="0.25">
      <c r="C53" s="26" t="s">
        <v>70</v>
      </c>
      <c r="D53" s="5">
        <f>COUNTIF(F5:F33,"&gt;101")</f>
        <v>9</v>
      </c>
    </row>
    <row r="54" spans="3:4" x14ac:dyDescent="0.25">
      <c r="C54" s="27" t="s">
        <v>71</v>
      </c>
      <c r="D54" s="28">
        <f>SUM(D49:D53)</f>
        <v>23</v>
      </c>
    </row>
    <row r="55" spans="3:4" x14ac:dyDescent="0.25">
      <c r="C55" s="29" t="s">
        <v>72</v>
      </c>
      <c r="D55" s="30">
        <f>COUNTIF(F5:F33,"Non évaluable")</f>
        <v>0</v>
      </c>
    </row>
    <row r="56" spans="3:4" x14ac:dyDescent="0.25">
      <c r="C56" s="31" t="s">
        <v>73</v>
      </c>
      <c r="D56" s="5">
        <f>COUNTIF(F5:F33,"Absent")</f>
        <v>0</v>
      </c>
    </row>
    <row r="57" spans="3:4" x14ac:dyDescent="0.25">
      <c r="C57" s="27" t="s">
        <v>74</v>
      </c>
      <c r="D57" s="28">
        <f>SUM(D54:D56)</f>
        <v>23</v>
      </c>
    </row>
    <row r="60" spans="3:4" ht="45" x14ac:dyDescent="0.25">
      <c r="C60" s="10" t="s">
        <v>76</v>
      </c>
      <c r="D60" s="10" t="s">
        <v>247</v>
      </c>
    </row>
    <row r="61" spans="3:4" x14ac:dyDescent="0.25">
      <c r="C61" s="22" t="s">
        <v>66</v>
      </c>
      <c r="D61" s="5">
        <f>COUNTIF(G5:G33,"&lt;40")</f>
        <v>0</v>
      </c>
    </row>
    <row r="62" spans="3:4" x14ac:dyDescent="0.25">
      <c r="C62" s="23" t="s">
        <v>67</v>
      </c>
      <c r="D62" s="5">
        <f>SUMPRODUCT((G5:G33&gt;=40)*(G5:G33&lt;=69))</f>
        <v>0</v>
      </c>
    </row>
    <row r="63" spans="3:4" x14ac:dyDescent="0.25">
      <c r="C63" s="24" t="s">
        <v>68</v>
      </c>
      <c r="D63" s="5">
        <f>SUMPRODUCT((G5:G33&gt;=70)*(G5:G33&lt;=80))</f>
        <v>0</v>
      </c>
    </row>
    <row r="64" spans="3:4" x14ac:dyDescent="0.25">
      <c r="C64" s="25" t="s">
        <v>69</v>
      </c>
      <c r="D64" s="5">
        <f>SUMPRODUCT((G5:G33&gt;=81)*(G5:G33&lt;=101))</f>
        <v>0</v>
      </c>
    </row>
    <row r="65" spans="3:4" x14ac:dyDescent="0.25">
      <c r="C65" s="26" t="s">
        <v>70</v>
      </c>
      <c r="D65" s="5">
        <f>COUNTIF(G5:G33,"&gt;101")</f>
        <v>0</v>
      </c>
    </row>
    <row r="66" spans="3:4" x14ac:dyDescent="0.25">
      <c r="C66" s="27" t="s">
        <v>71</v>
      </c>
      <c r="D66" s="28">
        <f>SUM(D61:D65)</f>
        <v>0</v>
      </c>
    </row>
    <row r="67" spans="3:4" x14ac:dyDescent="0.25">
      <c r="C67" s="29" t="s">
        <v>72</v>
      </c>
      <c r="D67" s="30">
        <f>COUNTIF(G5:G33,"Non évaluable")</f>
        <v>0</v>
      </c>
    </row>
    <row r="68" spans="3:4" x14ac:dyDescent="0.25">
      <c r="C68" s="31" t="s">
        <v>73</v>
      </c>
      <c r="D68" s="5">
        <f>COUNTIF(G5:G33,"Absent")</f>
        <v>0</v>
      </c>
    </row>
    <row r="69" spans="3:4" x14ac:dyDescent="0.25">
      <c r="C69" s="27" t="s">
        <v>74</v>
      </c>
      <c r="D69" s="28">
        <f>SUM(D66:D68)</f>
        <v>0</v>
      </c>
    </row>
  </sheetData>
  <conditionalFormatting sqref="E5:G34">
    <cfRule type="cellIs" dxfId="133" priority="14" operator="greaterThan">
      <formula>101</formula>
    </cfRule>
  </conditionalFormatting>
  <conditionalFormatting sqref="E5:G34">
    <cfRule type="cellIs" dxfId="132" priority="13" operator="between">
      <formula>81</formula>
      <formula>101</formula>
    </cfRule>
  </conditionalFormatting>
  <conditionalFormatting sqref="E5:G34">
    <cfRule type="cellIs" dxfId="131" priority="12" operator="between">
      <formula>70</formula>
      <formula>80</formula>
    </cfRule>
  </conditionalFormatting>
  <conditionalFormatting sqref="E5:G34">
    <cfRule type="cellIs" dxfId="130" priority="11" operator="between">
      <formula>40</formula>
      <formula>69</formula>
    </cfRule>
  </conditionalFormatting>
  <conditionalFormatting sqref="E5:G34">
    <cfRule type="cellIs" dxfId="129" priority="10" operator="lessThan">
      <formula>40</formula>
    </cfRule>
  </conditionalFormatting>
  <conditionalFormatting sqref="E5:G34">
    <cfRule type="containsText" dxfId="128" priority="9" operator="containsText" text="Absent">
      <formula>NOT(ISERROR(SEARCH("Absent",E5)))</formula>
    </cfRule>
  </conditionalFormatting>
  <conditionalFormatting sqref="E5:G34">
    <cfRule type="containsText" dxfId="127" priority="8" operator="containsText" text="Non évaluable">
      <formula>NOT(ISERROR(SEARCH("Non évaluable",E5)))</formula>
    </cfRule>
  </conditionalFormatting>
  <conditionalFormatting sqref="E30">
    <cfRule type="cellIs" dxfId="126" priority="7" operator="greaterThan">
      <formula>101</formula>
    </cfRule>
  </conditionalFormatting>
  <conditionalFormatting sqref="E30">
    <cfRule type="cellIs" dxfId="125" priority="6" operator="between">
      <formula>81</formula>
      <formula>101</formula>
    </cfRule>
  </conditionalFormatting>
  <conditionalFormatting sqref="E30">
    <cfRule type="cellIs" dxfId="124" priority="5" operator="between">
      <formula>70</formula>
      <formula>80</formula>
    </cfRule>
  </conditionalFormatting>
  <conditionalFormatting sqref="E30">
    <cfRule type="cellIs" dxfId="123" priority="4" operator="between">
      <formula>40</formula>
      <formula>69</formula>
    </cfRule>
  </conditionalFormatting>
  <conditionalFormatting sqref="E30">
    <cfRule type="cellIs" dxfId="122" priority="3" operator="lessThan">
      <formula>40</formula>
    </cfRule>
  </conditionalFormatting>
  <conditionalFormatting sqref="E30">
    <cfRule type="containsText" dxfId="121" priority="2" operator="containsText" text="Absent">
      <formula>NOT(ISERROR(SEARCH("Absent",E30)))</formula>
    </cfRule>
  </conditionalFormatting>
  <conditionalFormatting sqref="E30">
    <cfRule type="containsText" dxfId="120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69"/>
  <sheetViews>
    <sheetView zoomScale="68" workbookViewId="0">
      <selection activeCell="H71" sqref="H7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294</v>
      </c>
      <c r="D2" s="5" t="s">
        <v>295</v>
      </c>
      <c r="F2" s="4" t="s">
        <v>296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34" t="s">
        <v>297</v>
      </c>
      <c r="D5" s="34" t="s">
        <v>298</v>
      </c>
      <c r="E5" s="13">
        <v>62</v>
      </c>
      <c r="F5" s="10">
        <v>64</v>
      </c>
      <c r="G5" s="10"/>
      <c r="H5" s="10"/>
    </row>
    <row r="6" spans="2:8" x14ac:dyDescent="0.25">
      <c r="B6" s="5">
        <v>2</v>
      </c>
      <c r="C6" s="8" t="s">
        <v>299</v>
      </c>
      <c r="D6" s="8" t="s">
        <v>300</v>
      </c>
      <c r="E6" s="9">
        <v>91</v>
      </c>
      <c r="F6" s="10">
        <v>89</v>
      </c>
      <c r="G6" s="10"/>
      <c r="H6" s="10"/>
    </row>
    <row r="7" spans="2:8" x14ac:dyDescent="0.25">
      <c r="B7" s="5">
        <v>3</v>
      </c>
      <c r="C7" s="8" t="s">
        <v>301</v>
      </c>
      <c r="D7" s="8" t="s">
        <v>302</v>
      </c>
      <c r="E7" s="9">
        <v>0</v>
      </c>
      <c r="F7" s="10">
        <v>61</v>
      </c>
      <c r="G7" s="10"/>
      <c r="H7" s="10"/>
    </row>
    <row r="8" spans="2:8" x14ac:dyDescent="0.25">
      <c r="B8" s="5">
        <v>4</v>
      </c>
      <c r="C8" s="34" t="s">
        <v>303</v>
      </c>
      <c r="D8" s="34" t="s">
        <v>304</v>
      </c>
      <c r="E8" s="13">
        <v>145</v>
      </c>
      <c r="F8" s="10">
        <v>148</v>
      </c>
      <c r="G8" s="10"/>
      <c r="H8" s="10"/>
    </row>
    <row r="9" spans="2:8" ht="15" customHeight="1" x14ac:dyDescent="0.25">
      <c r="B9" s="5">
        <v>5</v>
      </c>
      <c r="C9" s="34" t="s">
        <v>305</v>
      </c>
      <c r="D9" s="34" t="s">
        <v>306</v>
      </c>
      <c r="E9" s="13">
        <v>72</v>
      </c>
      <c r="F9" s="10">
        <v>80</v>
      </c>
      <c r="G9" s="10"/>
      <c r="H9" s="10"/>
    </row>
    <row r="10" spans="2:8" x14ac:dyDescent="0.25">
      <c r="B10" s="5">
        <v>6</v>
      </c>
      <c r="C10" s="34" t="s">
        <v>197</v>
      </c>
      <c r="D10" s="34" t="s">
        <v>307</v>
      </c>
      <c r="E10" s="13">
        <v>74</v>
      </c>
      <c r="F10" s="10">
        <v>69</v>
      </c>
      <c r="G10" s="10"/>
      <c r="H10" s="10"/>
    </row>
    <row r="11" spans="2:8" x14ac:dyDescent="0.25">
      <c r="B11" s="5">
        <v>7</v>
      </c>
      <c r="C11" s="8" t="s">
        <v>308</v>
      </c>
      <c r="D11" s="8" t="s">
        <v>309</v>
      </c>
      <c r="E11" s="9">
        <v>40</v>
      </c>
      <c r="F11" s="10">
        <v>0</v>
      </c>
      <c r="G11" s="10"/>
      <c r="H11" s="10"/>
    </row>
    <row r="12" spans="2:8" x14ac:dyDescent="0.25">
      <c r="B12" s="5">
        <v>8</v>
      </c>
      <c r="C12" s="34" t="s">
        <v>310</v>
      </c>
      <c r="D12" s="34" t="s">
        <v>311</v>
      </c>
      <c r="E12" s="13">
        <v>75</v>
      </c>
      <c r="F12" s="10">
        <v>89</v>
      </c>
      <c r="G12" s="10"/>
      <c r="H12" s="10"/>
    </row>
    <row r="13" spans="2:8" x14ac:dyDescent="0.25">
      <c r="B13" s="5">
        <v>9</v>
      </c>
      <c r="C13" s="34" t="s">
        <v>312</v>
      </c>
      <c r="D13" s="34" t="s">
        <v>313</v>
      </c>
      <c r="E13" s="13">
        <v>78</v>
      </c>
      <c r="F13" s="10">
        <v>101</v>
      </c>
      <c r="G13" s="10"/>
      <c r="H13" s="10"/>
    </row>
    <row r="14" spans="2:8" x14ac:dyDescent="0.25">
      <c r="B14" s="5">
        <v>10</v>
      </c>
      <c r="C14" s="8" t="s">
        <v>314</v>
      </c>
      <c r="D14" s="8" t="s">
        <v>315</v>
      </c>
      <c r="E14" s="9">
        <v>53</v>
      </c>
      <c r="F14" s="10">
        <v>66</v>
      </c>
      <c r="G14" s="10"/>
      <c r="H14" s="10"/>
    </row>
    <row r="15" spans="2:8" x14ac:dyDescent="0.25">
      <c r="B15" s="5">
        <v>11</v>
      </c>
      <c r="C15" s="8" t="s">
        <v>316</v>
      </c>
      <c r="D15" s="8" t="s">
        <v>317</v>
      </c>
      <c r="E15" s="9">
        <v>3</v>
      </c>
      <c r="F15" s="10"/>
      <c r="G15" s="10"/>
      <c r="H15" s="10"/>
    </row>
    <row r="16" spans="2:8" ht="15" customHeight="1" x14ac:dyDescent="0.25">
      <c r="B16" s="5">
        <v>12</v>
      </c>
      <c r="C16" s="8" t="s">
        <v>318</v>
      </c>
      <c r="D16" s="8" t="s">
        <v>319</v>
      </c>
      <c r="E16" s="9">
        <v>68</v>
      </c>
      <c r="F16" s="10">
        <v>65</v>
      </c>
      <c r="G16" s="10"/>
      <c r="H16" s="10"/>
    </row>
    <row r="17" spans="2:8" x14ac:dyDescent="0.25">
      <c r="B17" s="5">
        <v>14</v>
      </c>
      <c r="C17" s="8" t="s">
        <v>320</v>
      </c>
      <c r="D17" s="8" t="s">
        <v>321</v>
      </c>
      <c r="E17" s="9">
        <v>53</v>
      </c>
      <c r="F17" s="10">
        <v>63</v>
      </c>
      <c r="G17" s="10"/>
      <c r="H17" s="10"/>
    </row>
    <row r="18" spans="2:8" x14ac:dyDescent="0.25">
      <c r="B18" s="5">
        <v>15</v>
      </c>
      <c r="C18" s="34" t="s">
        <v>322</v>
      </c>
      <c r="D18" s="34" t="s">
        <v>323</v>
      </c>
      <c r="E18" s="13">
        <v>148</v>
      </c>
      <c r="F18" s="10">
        <v>148</v>
      </c>
      <c r="G18" s="10"/>
      <c r="H18" s="10"/>
    </row>
    <row r="19" spans="2:8" x14ac:dyDescent="0.25">
      <c r="B19" s="5">
        <v>16</v>
      </c>
      <c r="C19" s="34" t="s">
        <v>324</v>
      </c>
      <c r="D19" s="34" t="s">
        <v>41</v>
      </c>
      <c r="E19" s="13">
        <v>108</v>
      </c>
      <c r="F19" s="10">
        <v>110</v>
      </c>
      <c r="G19" s="10"/>
      <c r="H19" s="10"/>
    </row>
    <row r="20" spans="2:8" x14ac:dyDescent="0.25">
      <c r="B20" s="5">
        <v>17</v>
      </c>
      <c r="C20" s="34" t="s">
        <v>219</v>
      </c>
      <c r="D20" s="34" t="s">
        <v>325</v>
      </c>
      <c r="E20" s="9">
        <v>90</v>
      </c>
      <c r="F20" s="10">
        <v>99</v>
      </c>
      <c r="G20" s="10"/>
      <c r="H20" s="5"/>
    </row>
    <row r="21" spans="2:8" x14ac:dyDescent="0.25">
      <c r="B21" s="5">
        <v>18</v>
      </c>
      <c r="C21" s="8" t="s">
        <v>326</v>
      </c>
      <c r="D21" s="8" t="s">
        <v>327</v>
      </c>
      <c r="E21" s="9">
        <v>6</v>
      </c>
      <c r="F21" s="10">
        <v>0</v>
      </c>
      <c r="G21" s="10"/>
      <c r="H21" s="5"/>
    </row>
    <row r="22" spans="2:8" x14ac:dyDescent="0.25">
      <c r="B22" s="5">
        <v>19</v>
      </c>
      <c r="C22" s="51" t="s">
        <v>328</v>
      </c>
      <c r="D22" s="51" t="s">
        <v>329</v>
      </c>
      <c r="E22" s="33">
        <v>0</v>
      </c>
      <c r="F22" s="10">
        <v>110</v>
      </c>
      <c r="G22" s="10"/>
      <c r="H22" s="5"/>
    </row>
    <row r="23" spans="2:8" x14ac:dyDescent="0.25">
      <c r="B23" s="5">
        <v>20</v>
      </c>
      <c r="C23" s="34" t="s">
        <v>330</v>
      </c>
      <c r="D23" s="34" t="s">
        <v>331</v>
      </c>
      <c r="E23" s="9">
        <v>74</v>
      </c>
      <c r="F23" s="10">
        <v>66</v>
      </c>
      <c r="G23" s="10"/>
      <c r="H23" s="5"/>
    </row>
    <row r="24" spans="2:8" x14ac:dyDescent="0.25">
      <c r="B24" s="5">
        <v>21</v>
      </c>
      <c r="C24" s="8" t="s">
        <v>332</v>
      </c>
      <c r="D24" s="8" t="s">
        <v>333</v>
      </c>
      <c r="E24" s="16">
        <v>32</v>
      </c>
      <c r="F24" s="5">
        <v>46</v>
      </c>
      <c r="G24" s="5"/>
      <c r="H24" s="5"/>
    </row>
    <row r="25" spans="2:8" x14ac:dyDescent="0.25">
      <c r="B25" s="5">
        <v>22</v>
      </c>
      <c r="C25" s="34" t="s">
        <v>334</v>
      </c>
      <c r="D25" s="34" t="s">
        <v>335</v>
      </c>
      <c r="E25" s="17">
        <v>130</v>
      </c>
      <c r="F25" s="5">
        <v>126</v>
      </c>
      <c r="G25" s="5"/>
      <c r="H25" s="5"/>
    </row>
    <row r="26" spans="2:8" x14ac:dyDescent="0.25">
      <c r="B26" s="5">
        <v>23</v>
      </c>
      <c r="C26" s="34" t="s">
        <v>336</v>
      </c>
      <c r="D26" s="34" t="s">
        <v>337</v>
      </c>
      <c r="E26" s="17">
        <v>97</v>
      </c>
      <c r="F26" s="5">
        <v>90</v>
      </c>
      <c r="G26" s="5"/>
      <c r="H26" s="5"/>
    </row>
    <row r="27" spans="2:8" x14ac:dyDescent="0.25">
      <c r="B27" s="5">
        <v>24</v>
      </c>
      <c r="C27" s="18" t="s">
        <v>338</v>
      </c>
      <c r="D27" s="18" t="s">
        <v>339</v>
      </c>
      <c r="E27" s="10"/>
      <c r="F27" s="10">
        <v>142</v>
      </c>
      <c r="G27" s="10"/>
      <c r="H27" s="5"/>
    </row>
    <row r="28" spans="2:8" x14ac:dyDescent="0.25">
      <c r="B28" s="5">
        <v>25</v>
      </c>
      <c r="C28" s="18"/>
      <c r="D28" s="18" t="s">
        <v>340</v>
      </c>
      <c r="E28" s="5"/>
      <c r="F28" s="10"/>
      <c r="G28" s="10"/>
      <c r="H28" s="5"/>
    </row>
    <row r="29" spans="2:8" x14ac:dyDescent="0.25">
      <c r="B29" s="5">
        <v>26</v>
      </c>
      <c r="C29" s="18"/>
      <c r="D29" s="18"/>
      <c r="E29" s="10"/>
      <c r="F29" s="10"/>
      <c r="G29" s="10"/>
      <c r="H29" s="5"/>
    </row>
    <row r="30" spans="2:8" x14ac:dyDescent="0.25">
      <c r="B30" s="5">
        <v>27</v>
      </c>
      <c r="C30" s="4"/>
      <c r="D30" s="4"/>
      <c r="E30" s="10"/>
      <c r="F30" s="10"/>
      <c r="G30" s="10"/>
      <c r="H30" s="5"/>
    </row>
    <row r="31" spans="2:8" x14ac:dyDescent="0.25">
      <c r="B31" s="5">
        <v>28</v>
      </c>
      <c r="C31" s="4"/>
      <c r="D31" s="4"/>
      <c r="E31" s="10"/>
      <c r="F31" s="10"/>
      <c r="G31" s="10"/>
      <c r="H31" s="5"/>
    </row>
    <row r="32" spans="2:8" x14ac:dyDescent="0.25">
      <c r="B32" s="5">
        <v>29</v>
      </c>
      <c r="C32" s="19"/>
      <c r="D32" s="19"/>
      <c r="E32" s="10"/>
      <c r="F32" s="10"/>
      <c r="G32" s="10"/>
      <c r="H32" s="5"/>
    </row>
    <row r="33" spans="2:8" x14ac:dyDescent="0.25">
      <c r="B33" s="5">
        <v>30</v>
      </c>
      <c r="C33" s="4"/>
      <c r="D33" s="4"/>
      <c r="E33" s="10"/>
      <c r="F33" s="10"/>
      <c r="G33" s="10"/>
      <c r="H33" s="5"/>
    </row>
    <row r="34" spans="2:8" x14ac:dyDescent="0.25">
      <c r="B34" s="2"/>
      <c r="E34" s="2"/>
    </row>
    <row r="35" spans="2:8" x14ac:dyDescent="0.25">
      <c r="C35" s="20"/>
    </row>
    <row r="36" spans="2:8" ht="45" x14ac:dyDescent="0.25">
      <c r="C36" s="10" t="s">
        <v>64</v>
      </c>
      <c r="D36" s="10" t="s">
        <v>247</v>
      </c>
      <c r="E36" s="21"/>
    </row>
    <row r="37" spans="2:8" x14ac:dyDescent="0.25">
      <c r="C37" s="22" t="s">
        <v>66</v>
      </c>
      <c r="D37" s="5">
        <f>COUNTIF(E5:E33,"&lt;40")</f>
        <v>5</v>
      </c>
      <c r="E37" s="2"/>
    </row>
    <row r="38" spans="2:8" x14ac:dyDescent="0.25">
      <c r="C38" s="23" t="s">
        <v>67</v>
      </c>
      <c r="D38" s="5">
        <f>SUMPRODUCT((E5:E33&gt;=40)*(E5:E33&lt;=69))</f>
        <v>5</v>
      </c>
      <c r="E38" s="2"/>
    </row>
    <row r="39" spans="2:8" x14ac:dyDescent="0.25">
      <c r="C39" s="24" t="s">
        <v>68</v>
      </c>
      <c r="D39" s="5">
        <f>SUMPRODUCT((E5:E33&gt;=70)*(E5:E33&lt;=80))</f>
        <v>5</v>
      </c>
      <c r="E39" s="2"/>
    </row>
    <row r="40" spans="2:8" x14ac:dyDescent="0.25">
      <c r="C40" s="25" t="s">
        <v>69</v>
      </c>
      <c r="D40" s="5">
        <f>SUMPRODUCT((E5:E33&gt;=81)*(E5:E33&lt;=101))</f>
        <v>3</v>
      </c>
      <c r="E40" s="2"/>
    </row>
    <row r="41" spans="2:8" x14ac:dyDescent="0.25">
      <c r="C41" s="26" t="s">
        <v>70</v>
      </c>
      <c r="D41" s="5">
        <f>COUNTIF(E5:E33,"&gt;101")</f>
        <v>4</v>
      </c>
      <c r="E41" s="2"/>
    </row>
    <row r="42" spans="2:8" x14ac:dyDescent="0.25">
      <c r="C42" s="27" t="s">
        <v>71</v>
      </c>
      <c r="D42" s="28">
        <f>SUM(D37:D41)</f>
        <v>22</v>
      </c>
      <c r="E42" s="2"/>
    </row>
    <row r="43" spans="2:8" x14ac:dyDescent="0.25">
      <c r="C43" s="29" t="s">
        <v>72</v>
      </c>
      <c r="D43" s="30">
        <f>COUNTIF(E5:E33,"Non évaluable")</f>
        <v>0</v>
      </c>
      <c r="E43" s="2"/>
    </row>
    <row r="44" spans="2:8" x14ac:dyDescent="0.25">
      <c r="C44" s="31" t="s">
        <v>73</v>
      </c>
      <c r="D44" s="5">
        <v>1</v>
      </c>
      <c r="E44" s="2"/>
    </row>
    <row r="45" spans="2:8" x14ac:dyDescent="0.25">
      <c r="C45" s="27" t="s">
        <v>74</v>
      </c>
      <c r="D45" s="28">
        <f>SUM(D42:D44)</f>
        <v>23</v>
      </c>
      <c r="E45" s="2"/>
    </row>
    <row r="48" spans="2:8" ht="45" x14ac:dyDescent="0.25">
      <c r="C48" s="10" t="s">
        <v>75</v>
      </c>
      <c r="D48" s="10" t="s">
        <v>247</v>
      </c>
    </row>
    <row r="49" spans="3:4" x14ac:dyDescent="0.25">
      <c r="C49" s="22" t="s">
        <v>66</v>
      </c>
      <c r="D49" s="5">
        <f>COUNTIF(F5:F33,"&lt;40")</f>
        <v>2</v>
      </c>
    </row>
    <row r="50" spans="3:4" x14ac:dyDescent="0.25">
      <c r="C50" s="23" t="s">
        <v>67</v>
      </c>
      <c r="D50" s="5">
        <f>SUMPRODUCT((F5:F33&gt;=40)*(F5:F33&lt;=69))</f>
        <v>8</v>
      </c>
    </row>
    <row r="51" spans="3:4" x14ac:dyDescent="0.25">
      <c r="C51" s="24" t="s">
        <v>68</v>
      </c>
      <c r="D51" s="5">
        <f>SUMPRODUCT((F5:F33&gt;=70)*(F5:F33&lt;=80))</f>
        <v>1</v>
      </c>
    </row>
    <row r="52" spans="3:4" x14ac:dyDescent="0.25">
      <c r="C52" s="25" t="s">
        <v>69</v>
      </c>
      <c r="D52" s="5">
        <f>SUMPRODUCT((F5:F33&gt;=81)*(F5:F33&lt;=101))</f>
        <v>5</v>
      </c>
    </row>
    <row r="53" spans="3:4" x14ac:dyDescent="0.25">
      <c r="C53" s="26" t="s">
        <v>70</v>
      </c>
      <c r="D53" s="5">
        <f>COUNTIF(F5:F33,"&gt;101")</f>
        <v>6</v>
      </c>
    </row>
    <row r="54" spans="3:4" x14ac:dyDescent="0.25">
      <c r="C54" s="27" t="s">
        <v>71</v>
      </c>
      <c r="D54" s="28">
        <f>SUM(D49:D53)</f>
        <v>22</v>
      </c>
    </row>
    <row r="55" spans="3:4" x14ac:dyDescent="0.25">
      <c r="C55" s="29" t="s">
        <v>72</v>
      </c>
      <c r="D55" s="30">
        <f>COUNTIF(F5:F33,"Non évaluable")</f>
        <v>0</v>
      </c>
    </row>
    <row r="56" spans="3:4" x14ac:dyDescent="0.25">
      <c r="C56" s="31" t="s">
        <v>73</v>
      </c>
      <c r="D56" s="5">
        <v>2</v>
      </c>
    </row>
    <row r="57" spans="3:4" x14ac:dyDescent="0.25">
      <c r="C57" s="27" t="s">
        <v>74</v>
      </c>
      <c r="D57" s="28">
        <v>24</v>
      </c>
    </row>
    <row r="60" spans="3:4" ht="45" x14ac:dyDescent="0.25">
      <c r="C60" s="10" t="s">
        <v>76</v>
      </c>
      <c r="D60" s="10" t="s">
        <v>247</v>
      </c>
    </row>
    <row r="61" spans="3:4" x14ac:dyDescent="0.25">
      <c r="C61" s="22" t="s">
        <v>66</v>
      </c>
      <c r="D61" s="5">
        <f>COUNTIF(G5:G33,"&lt;40")</f>
        <v>0</v>
      </c>
    </row>
    <row r="62" spans="3:4" x14ac:dyDescent="0.25">
      <c r="C62" s="23" t="s">
        <v>67</v>
      </c>
      <c r="D62" s="5">
        <f>SUMPRODUCT((G5:G33&gt;=40)*(G5:G33&lt;=69))</f>
        <v>0</v>
      </c>
    </row>
    <row r="63" spans="3:4" x14ac:dyDescent="0.25">
      <c r="C63" s="24" t="s">
        <v>68</v>
      </c>
      <c r="D63" s="5">
        <f>SUMPRODUCT((G5:G33&gt;=70)*(G5:G33&lt;=80))</f>
        <v>0</v>
      </c>
    </row>
    <row r="64" spans="3:4" x14ac:dyDescent="0.25">
      <c r="C64" s="25" t="s">
        <v>69</v>
      </c>
      <c r="D64" s="5">
        <f>SUMPRODUCT((G5:G33&gt;=81)*(G5:G33&lt;=101))</f>
        <v>0</v>
      </c>
    </row>
    <row r="65" spans="3:4" x14ac:dyDescent="0.25">
      <c r="C65" s="26" t="s">
        <v>70</v>
      </c>
      <c r="D65" s="5">
        <f>COUNTIF(G5:G33,"&gt;101")</f>
        <v>0</v>
      </c>
    </row>
    <row r="66" spans="3:4" x14ac:dyDescent="0.25">
      <c r="C66" s="27" t="s">
        <v>71</v>
      </c>
      <c r="D66" s="28">
        <f>SUM(D61:D65)</f>
        <v>0</v>
      </c>
    </row>
    <row r="67" spans="3:4" x14ac:dyDescent="0.25">
      <c r="C67" s="29" t="s">
        <v>72</v>
      </c>
      <c r="D67" s="30">
        <f>COUNTIF(G5:G33,"Non évaluable")</f>
        <v>0</v>
      </c>
    </row>
    <row r="68" spans="3:4" x14ac:dyDescent="0.25">
      <c r="C68" s="31" t="s">
        <v>73</v>
      </c>
      <c r="D68" s="5">
        <f>COUNTIF(G5:G33,"Absent")</f>
        <v>0</v>
      </c>
    </row>
    <row r="69" spans="3:4" x14ac:dyDescent="0.25">
      <c r="C69" s="27" t="s">
        <v>74</v>
      </c>
      <c r="D69" s="28">
        <f>SUM(D66:D68)</f>
        <v>0</v>
      </c>
    </row>
  </sheetData>
  <conditionalFormatting sqref="E5:G34">
    <cfRule type="cellIs" dxfId="119" priority="14" operator="greaterThan">
      <formula>101</formula>
    </cfRule>
  </conditionalFormatting>
  <conditionalFormatting sqref="E5:G34">
    <cfRule type="cellIs" dxfId="118" priority="13" operator="between">
      <formula>81</formula>
      <formula>101</formula>
    </cfRule>
  </conditionalFormatting>
  <conditionalFormatting sqref="E5:G34">
    <cfRule type="cellIs" dxfId="117" priority="12" operator="between">
      <formula>70</formula>
      <formula>80</formula>
    </cfRule>
  </conditionalFormatting>
  <conditionalFormatting sqref="E5:G34">
    <cfRule type="cellIs" dxfId="116" priority="11" operator="between">
      <formula>40</formula>
      <formula>69</formula>
    </cfRule>
  </conditionalFormatting>
  <conditionalFormatting sqref="E5:G34">
    <cfRule type="cellIs" dxfId="115" priority="10" operator="lessThan">
      <formula>40</formula>
    </cfRule>
  </conditionalFormatting>
  <conditionalFormatting sqref="E5:G34">
    <cfRule type="containsText" dxfId="114" priority="9" operator="containsText" text="Absent">
      <formula>NOT(ISERROR(SEARCH("Absent",E5)))</formula>
    </cfRule>
  </conditionalFormatting>
  <conditionalFormatting sqref="E5:G34">
    <cfRule type="containsText" dxfId="113" priority="8" operator="containsText" text="Non évaluable">
      <formula>NOT(ISERROR(SEARCH("Non évaluable",E5)))</formula>
    </cfRule>
  </conditionalFormatting>
  <conditionalFormatting sqref="E30">
    <cfRule type="cellIs" dxfId="112" priority="7" operator="greaterThan">
      <formula>101</formula>
    </cfRule>
  </conditionalFormatting>
  <conditionalFormatting sqref="E30">
    <cfRule type="cellIs" dxfId="111" priority="6" operator="between">
      <formula>81</formula>
      <formula>101</formula>
    </cfRule>
  </conditionalFormatting>
  <conditionalFormatting sqref="E30">
    <cfRule type="cellIs" dxfId="110" priority="5" operator="between">
      <formula>70</formula>
      <formula>80</formula>
    </cfRule>
  </conditionalFormatting>
  <conditionalFormatting sqref="E30">
    <cfRule type="cellIs" dxfId="109" priority="4" operator="between">
      <formula>40</formula>
      <formula>69</formula>
    </cfRule>
  </conditionalFormatting>
  <conditionalFormatting sqref="E30">
    <cfRule type="cellIs" dxfId="108" priority="3" operator="lessThan">
      <formula>40</formula>
    </cfRule>
  </conditionalFormatting>
  <conditionalFormatting sqref="E30">
    <cfRule type="containsText" dxfId="107" priority="2" operator="containsText" text="Absent">
      <formula>NOT(ISERROR(SEARCH("Absent",E30)))</formula>
    </cfRule>
  </conditionalFormatting>
  <conditionalFormatting sqref="E30">
    <cfRule type="containsText" dxfId="106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4" sqref="J6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341</v>
      </c>
      <c r="D2" s="5"/>
      <c r="F2" s="4" t="s">
        <v>342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19"/>
      <c r="D5" s="19"/>
      <c r="E5" s="10"/>
      <c r="F5" s="10"/>
      <c r="G5" s="10"/>
      <c r="H5" s="10"/>
    </row>
    <row r="6" spans="2:8" x14ac:dyDescent="0.25">
      <c r="B6" s="5">
        <v>2</v>
      </c>
      <c r="C6" s="19"/>
      <c r="D6" s="19"/>
      <c r="E6" s="10"/>
      <c r="F6" s="10"/>
      <c r="G6" s="10"/>
      <c r="H6" s="10"/>
    </row>
    <row r="7" spans="2:8" x14ac:dyDescent="0.25">
      <c r="B7" s="5">
        <v>3</v>
      </c>
      <c r="C7" s="19"/>
      <c r="D7" s="19"/>
      <c r="E7" s="10"/>
      <c r="F7" s="10"/>
      <c r="G7" s="10"/>
      <c r="H7" s="10"/>
    </row>
    <row r="8" spans="2:8" x14ac:dyDescent="0.25">
      <c r="B8" s="5">
        <v>4</v>
      </c>
      <c r="C8" s="19"/>
      <c r="D8" s="19"/>
      <c r="E8" s="10"/>
      <c r="F8" s="10"/>
      <c r="G8" s="10"/>
      <c r="H8" s="10"/>
    </row>
    <row r="9" spans="2:8" ht="15" customHeight="1" x14ac:dyDescent="0.25">
      <c r="B9" s="5">
        <v>5</v>
      </c>
      <c r="C9" s="19"/>
      <c r="D9" s="19"/>
      <c r="E9" s="10"/>
      <c r="F9" s="10"/>
      <c r="G9" s="10"/>
      <c r="H9" s="10"/>
    </row>
    <row r="10" spans="2:8" x14ac:dyDescent="0.25">
      <c r="B10" s="5">
        <v>6</v>
      </c>
      <c r="C10" s="19"/>
      <c r="D10" s="19"/>
      <c r="E10" s="10"/>
      <c r="F10" s="10"/>
      <c r="G10" s="10"/>
      <c r="H10" s="10"/>
    </row>
    <row r="11" spans="2:8" x14ac:dyDescent="0.25">
      <c r="B11" s="5">
        <v>7</v>
      </c>
      <c r="C11" s="19"/>
      <c r="D11" s="19"/>
      <c r="E11" s="10"/>
      <c r="F11" s="10"/>
      <c r="G11" s="10"/>
      <c r="H11" s="10"/>
    </row>
    <row r="12" spans="2:8" x14ac:dyDescent="0.25">
      <c r="B12" s="5">
        <v>8</v>
      </c>
      <c r="C12" s="19"/>
      <c r="D12" s="19"/>
      <c r="E12" s="10"/>
      <c r="F12" s="10"/>
      <c r="G12" s="10"/>
      <c r="H12" s="10"/>
    </row>
    <row r="13" spans="2:8" x14ac:dyDescent="0.25">
      <c r="B13" s="5">
        <v>9</v>
      </c>
      <c r="C13" s="19"/>
      <c r="D13" s="19"/>
      <c r="E13" s="10"/>
      <c r="F13" s="10"/>
      <c r="G13" s="10"/>
      <c r="H13" s="10"/>
    </row>
    <row r="14" spans="2:8" x14ac:dyDescent="0.25">
      <c r="B14" s="5">
        <v>10</v>
      </c>
      <c r="C14" s="19"/>
      <c r="D14" s="19"/>
      <c r="E14" s="10"/>
      <c r="F14" s="10"/>
      <c r="G14" s="10"/>
      <c r="H14" s="10"/>
    </row>
    <row r="15" spans="2:8" x14ac:dyDescent="0.25">
      <c r="B15" s="5">
        <v>11</v>
      </c>
      <c r="C15" s="19"/>
      <c r="D15" s="19"/>
      <c r="E15" s="10"/>
      <c r="F15" s="10"/>
      <c r="G15" s="10"/>
      <c r="H15" s="10"/>
    </row>
    <row r="16" spans="2:8" ht="15" customHeight="1" x14ac:dyDescent="0.25">
      <c r="B16" s="5">
        <v>12</v>
      </c>
      <c r="C16" s="19"/>
      <c r="D16" s="19"/>
      <c r="E16" s="10"/>
      <c r="F16" s="10"/>
      <c r="G16" s="10"/>
      <c r="H16" s="10"/>
    </row>
    <row r="17" spans="2:8" x14ac:dyDescent="0.25">
      <c r="B17" s="5">
        <v>13</v>
      </c>
      <c r="C17" s="19"/>
      <c r="D17" s="19"/>
      <c r="E17" s="10"/>
      <c r="F17" s="10"/>
      <c r="G17" s="10"/>
      <c r="H17" s="10"/>
    </row>
    <row r="18" spans="2:8" x14ac:dyDescent="0.25">
      <c r="B18" s="5">
        <v>14</v>
      </c>
      <c r="C18" s="19"/>
      <c r="D18" s="19"/>
      <c r="E18" s="10"/>
      <c r="F18" s="10"/>
      <c r="G18" s="10"/>
      <c r="H18" s="10"/>
    </row>
    <row r="19" spans="2:8" x14ac:dyDescent="0.25">
      <c r="B19" s="5">
        <v>15</v>
      </c>
      <c r="C19" s="19"/>
      <c r="D19" s="19"/>
      <c r="E19" s="10"/>
      <c r="F19" s="10"/>
      <c r="G19" s="10"/>
      <c r="H19" s="10"/>
    </row>
    <row r="20" spans="2:8" x14ac:dyDescent="0.25">
      <c r="B20" s="5">
        <v>16</v>
      </c>
      <c r="C20" s="19"/>
      <c r="D20" s="19"/>
      <c r="E20" s="10"/>
      <c r="F20" s="10"/>
      <c r="G20" s="10"/>
      <c r="H20" s="10"/>
    </row>
    <row r="21" spans="2:8" x14ac:dyDescent="0.25">
      <c r="B21" s="5">
        <v>17</v>
      </c>
      <c r="C21" s="19"/>
      <c r="D21" s="19"/>
      <c r="E21" s="10"/>
      <c r="F21" s="10"/>
      <c r="G21" s="10"/>
      <c r="H21" s="5"/>
    </row>
    <row r="22" spans="2:8" x14ac:dyDescent="0.25">
      <c r="B22" s="5">
        <v>18</v>
      </c>
      <c r="C22" s="19"/>
      <c r="D22" s="19"/>
      <c r="E22" s="10"/>
      <c r="F22" s="10"/>
      <c r="G22" s="10"/>
      <c r="H22" s="5"/>
    </row>
    <row r="23" spans="2:8" x14ac:dyDescent="0.25">
      <c r="B23" s="5">
        <v>19</v>
      </c>
      <c r="C23" s="4"/>
      <c r="D23" s="4"/>
      <c r="E23" s="10"/>
      <c r="F23" s="10"/>
      <c r="G23" s="10"/>
      <c r="H23" s="5"/>
    </row>
    <row r="24" spans="2:8" x14ac:dyDescent="0.25">
      <c r="B24" s="5">
        <v>20</v>
      </c>
      <c r="C24" s="18"/>
      <c r="D24" s="18"/>
      <c r="E24" s="10"/>
      <c r="F24" s="10"/>
      <c r="G24" s="10"/>
      <c r="H24" s="5"/>
    </row>
    <row r="25" spans="2:8" x14ac:dyDescent="0.25">
      <c r="B25" s="5">
        <v>21</v>
      </c>
      <c r="C25" s="18"/>
      <c r="D25" s="18"/>
      <c r="E25" s="5"/>
      <c r="F25" s="5"/>
      <c r="G25" s="5"/>
      <c r="H25" s="5"/>
    </row>
    <row r="26" spans="2:8" x14ac:dyDescent="0.25">
      <c r="B26" s="5">
        <v>22</v>
      </c>
      <c r="C26" s="18"/>
      <c r="D26" s="18"/>
      <c r="E26" s="5"/>
      <c r="F26" s="5"/>
      <c r="G26" s="5"/>
      <c r="H26" s="5"/>
    </row>
    <row r="27" spans="2:8" x14ac:dyDescent="0.25">
      <c r="B27" s="5">
        <v>23</v>
      </c>
      <c r="C27" s="18"/>
      <c r="D27" s="18"/>
      <c r="E27" s="5"/>
      <c r="F27" s="5"/>
      <c r="G27" s="5"/>
      <c r="H27" s="5"/>
    </row>
    <row r="28" spans="2:8" x14ac:dyDescent="0.25">
      <c r="B28" s="5">
        <v>24</v>
      </c>
      <c r="C28" s="18"/>
      <c r="D28" s="18"/>
      <c r="E28" s="10"/>
      <c r="F28" s="10"/>
      <c r="G28" s="10"/>
      <c r="H28" s="5"/>
    </row>
    <row r="29" spans="2:8" x14ac:dyDescent="0.25">
      <c r="B29" s="5">
        <v>25</v>
      </c>
      <c r="C29" s="18"/>
      <c r="D29" s="18"/>
      <c r="E29" s="5"/>
      <c r="F29" s="10"/>
      <c r="G29" s="10"/>
      <c r="H29" s="5"/>
    </row>
    <row r="30" spans="2:8" x14ac:dyDescent="0.25">
      <c r="B30" s="5">
        <v>26</v>
      </c>
      <c r="C30" s="18"/>
      <c r="D30" s="18"/>
      <c r="E30" s="10"/>
      <c r="F30" s="10"/>
      <c r="G30" s="10"/>
      <c r="H30" s="5"/>
    </row>
    <row r="31" spans="2:8" x14ac:dyDescent="0.25">
      <c r="B31" s="5">
        <v>27</v>
      </c>
      <c r="C31" s="4"/>
      <c r="D31" s="4"/>
      <c r="E31" s="10"/>
      <c r="F31" s="10"/>
      <c r="G31" s="10"/>
      <c r="H31" s="5"/>
    </row>
    <row r="32" spans="2:8" x14ac:dyDescent="0.25">
      <c r="B32" s="5">
        <v>28</v>
      </c>
      <c r="C32" s="4"/>
      <c r="D32" s="4"/>
      <c r="E32" s="10"/>
      <c r="F32" s="10"/>
      <c r="G32" s="10"/>
      <c r="H32" s="5"/>
    </row>
    <row r="33" spans="2:8" x14ac:dyDescent="0.25">
      <c r="B33" s="5">
        <v>29</v>
      </c>
      <c r="C33" s="19"/>
      <c r="D33" s="19"/>
      <c r="E33" s="10"/>
      <c r="F33" s="10"/>
      <c r="G33" s="10"/>
      <c r="H33" s="5"/>
    </row>
    <row r="34" spans="2:8" x14ac:dyDescent="0.25">
      <c r="B34" s="5">
        <v>30</v>
      </c>
      <c r="C34" s="4"/>
      <c r="D34" s="4"/>
      <c r="E34" s="10"/>
      <c r="F34" s="10"/>
      <c r="G34" s="10"/>
      <c r="H34" s="5"/>
    </row>
    <row r="35" spans="2:8" x14ac:dyDescent="0.25">
      <c r="B35" s="2"/>
      <c r="E35" s="2"/>
    </row>
    <row r="36" spans="2:8" x14ac:dyDescent="0.25">
      <c r="C36" s="20"/>
    </row>
    <row r="37" spans="2:8" ht="45" x14ac:dyDescent="0.25">
      <c r="C37" s="10" t="s">
        <v>64</v>
      </c>
      <c r="D37" s="10" t="s">
        <v>247</v>
      </c>
      <c r="E37" s="21"/>
    </row>
    <row r="38" spans="2:8" x14ac:dyDescent="0.25">
      <c r="C38" s="22" t="s">
        <v>66</v>
      </c>
      <c r="D38" s="5">
        <f>COUNTIF(E5:E34,"&lt;40")</f>
        <v>0</v>
      </c>
      <c r="E38" s="2"/>
    </row>
    <row r="39" spans="2:8" x14ac:dyDescent="0.25">
      <c r="C39" s="23" t="s">
        <v>67</v>
      </c>
      <c r="D39" s="5">
        <f>SUMPRODUCT((E5:E34&gt;=40)*(E5:E34&lt;=69))</f>
        <v>0</v>
      </c>
      <c r="E39" s="2"/>
    </row>
    <row r="40" spans="2:8" x14ac:dyDescent="0.25">
      <c r="C40" s="24" t="s">
        <v>68</v>
      </c>
      <c r="D40" s="5">
        <f>SUMPRODUCT((E5:E34&gt;=70)*(E5:E34&lt;=80))</f>
        <v>0</v>
      </c>
      <c r="E40" s="2"/>
    </row>
    <row r="41" spans="2:8" x14ac:dyDescent="0.25">
      <c r="C41" s="25" t="s">
        <v>69</v>
      </c>
      <c r="D41" s="5">
        <f>SUMPRODUCT((E5:E34&gt;=81)*(E5:E34&lt;=101))</f>
        <v>0</v>
      </c>
      <c r="E41" s="2"/>
    </row>
    <row r="42" spans="2:8" x14ac:dyDescent="0.25">
      <c r="C42" s="26" t="s">
        <v>70</v>
      </c>
      <c r="D42" s="5">
        <f>COUNTIF(E5:E34,"&gt;101")</f>
        <v>0</v>
      </c>
      <c r="E42" s="2"/>
    </row>
    <row r="43" spans="2:8" x14ac:dyDescent="0.25">
      <c r="C43" s="27" t="s">
        <v>71</v>
      </c>
      <c r="D43" s="28">
        <f>SUM(D38:D42)</f>
        <v>0</v>
      </c>
      <c r="E43" s="2"/>
    </row>
    <row r="44" spans="2:8" x14ac:dyDescent="0.25">
      <c r="C44" s="29" t="s">
        <v>72</v>
      </c>
      <c r="D44" s="30">
        <f>COUNTIF(E5:E34,"Non évaluable")</f>
        <v>0</v>
      </c>
      <c r="E44" s="2"/>
    </row>
    <row r="45" spans="2:8" x14ac:dyDescent="0.25">
      <c r="C45" s="31" t="s">
        <v>73</v>
      </c>
      <c r="D45" s="5">
        <f>COUNTIF(E5:E34,"Absent")</f>
        <v>0</v>
      </c>
      <c r="E45" s="2"/>
    </row>
    <row r="46" spans="2:8" x14ac:dyDescent="0.25">
      <c r="C46" s="27" t="s">
        <v>74</v>
      </c>
      <c r="D46" s="28">
        <f>SUM(D43:D45)</f>
        <v>0</v>
      </c>
      <c r="E46" s="2"/>
    </row>
    <row r="49" spans="3:4" ht="45" x14ac:dyDescent="0.25">
      <c r="C49" s="10" t="s">
        <v>75</v>
      </c>
      <c r="D49" s="10" t="s">
        <v>247</v>
      </c>
    </row>
    <row r="50" spans="3:4" x14ac:dyDescent="0.25">
      <c r="C50" s="22" t="s">
        <v>66</v>
      </c>
      <c r="D50" s="5">
        <f>COUNTIF(F5:F34,"&lt;40")</f>
        <v>0</v>
      </c>
    </row>
    <row r="51" spans="3:4" x14ac:dyDescent="0.25">
      <c r="C51" s="23" t="s">
        <v>67</v>
      </c>
      <c r="D51" s="5">
        <f>SUMPRODUCT((F5:F34&gt;=40)*(F5:F34&lt;=69))</f>
        <v>0</v>
      </c>
    </row>
    <row r="52" spans="3:4" x14ac:dyDescent="0.25">
      <c r="C52" s="24" t="s">
        <v>68</v>
      </c>
      <c r="D52" s="5">
        <f>SUMPRODUCT((F5:F34&gt;=70)*(F5:F34&lt;=80))</f>
        <v>0</v>
      </c>
    </row>
    <row r="53" spans="3:4" x14ac:dyDescent="0.25">
      <c r="C53" s="25" t="s">
        <v>69</v>
      </c>
      <c r="D53" s="5">
        <f>SUMPRODUCT((F5:F34&gt;=81)*(F5:F34&lt;=101))</f>
        <v>0</v>
      </c>
    </row>
    <row r="54" spans="3:4" x14ac:dyDescent="0.25">
      <c r="C54" s="26" t="s">
        <v>70</v>
      </c>
      <c r="D54" s="5">
        <f>COUNTIF(F5:F34,"&gt;101")</f>
        <v>0</v>
      </c>
    </row>
    <row r="55" spans="3:4" x14ac:dyDescent="0.25">
      <c r="C55" s="27" t="s">
        <v>71</v>
      </c>
      <c r="D55" s="28">
        <f>SUM(D50:D54)</f>
        <v>0</v>
      </c>
    </row>
    <row r="56" spans="3:4" x14ac:dyDescent="0.25">
      <c r="C56" s="29" t="s">
        <v>72</v>
      </c>
      <c r="D56" s="30">
        <f>COUNTIF(F5:F34,"Non évaluable")</f>
        <v>0</v>
      </c>
    </row>
    <row r="57" spans="3:4" x14ac:dyDescent="0.25">
      <c r="C57" s="31" t="s">
        <v>73</v>
      </c>
      <c r="D57" s="5">
        <f>COUNTIF(F5:F34,"Absent")</f>
        <v>0</v>
      </c>
    </row>
    <row r="58" spans="3:4" x14ac:dyDescent="0.25">
      <c r="C58" s="27" t="s">
        <v>74</v>
      </c>
      <c r="D58" s="28">
        <f>SUM(D55:D57)</f>
        <v>0</v>
      </c>
    </row>
    <row r="61" spans="3:4" ht="45" x14ac:dyDescent="0.25">
      <c r="C61" s="10" t="s">
        <v>76</v>
      </c>
      <c r="D61" s="10" t="s">
        <v>247</v>
      </c>
    </row>
    <row r="62" spans="3:4" x14ac:dyDescent="0.25">
      <c r="C62" s="22" t="s">
        <v>66</v>
      </c>
      <c r="D62" s="5">
        <f>COUNTIF(G5:G34,"&lt;40")</f>
        <v>0</v>
      </c>
    </row>
    <row r="63" spans="3:4" x14ac:dyDescent="0.25">
      <c r="C63" s="23" t="s">
        <v>67</v>
      </c>
      <c r="D63" s="5">
        <f>SUMPRODUCT((G5:G34&gt;=40)*(G5:G34&lt;=69))</f>
        <v>0</v>
      </c>
    </row>
    <row r="64" spans="3:4" x14ac:dyDescent="0.25">
      <c r="C64" s="24" t="s">
        <v>68</v>
      </c>
      <c r="D64" s="5">
        <f>SUMPRODUCT((G5:G34&gt;=70)*(G5:G34&lt;=80))</f>
        <v>0</v>
      </c>
    </row>
    <row r="65" spans="3:4" x14ac:dyDescent="0.25">
      <c r="C65" s="25" t="s">
        <v>69</v>
      </c>
      <c r="D65" s="5">
        <f>SUMPRODUCT((G5:G34&gt;=81)*(G5:G34&lt;=101))</f>
        <v>0</v>
      </c>
    </row>
    <row r="66" spans="3:4" x14ac:dyDescent="0.25">
      <c r="C66" s="26" t="s">
        <v>70</v>
      </c>
      <c r="D66" s="5">
        <f>COUNTIF(G5:G34,"&gt;101")</f>
        <v>0</v>
      </c>
    </row>
    <row r="67" spans="3:4" x14ac:dyDescent="0.25">
      <c r="C67" s="27" t="s">
        <v>71</v>
      </c>
      <c r="D67" s="28">
        <f>SUM(D62:D66)</f>
        <v>0</v>
      </c>
    </row>
    <row r="68" spans="3:4" x14ac:dyDescent="0.25">
      <c r="C68" s="29" t="s">
        <v>72</v>
      </c>
      <c r="D68" s="30">
        <f>COUNTIF(G5:G34,"Non évaluable")</f>
        <v>0</v>
      </c>
    </row>
    <row r="69" spans="3:4" x14ac:dyDescent="0.25">
      <c r="C69" s="31" t="s">
        <v>73</v>
      </c>
      <c r="D69" s="5">
        <f>COUNTIF(G5:G34,"Absent")</f>
        <v>0</v>
      </c>
    </row>
    <row r="70" spans="3:4" x14ac:dyDescent="0.25">
      <c r="C70" s="27" t="s">
        <v>74</v>
      </c>
      <c r="D70" s="28">
        <f>SUM(D67:D69)</f>
        <v>0</v>
      </c>
    </row>
  </sheetData>
  <conditionalFormatting sqref="E5:G34">
    <cfRule type="containsText" dxfId="105" priority="8" operator="containsText" text="Non évaluable">
      <formula>NOT(ISERROR(SEARCH("Non évaluable",E5)))</formula>
    </cfRule>
  </conditionalFormatting>
  <conditionalFormatting sqref="E5:G34">
    <cfRule type="containsText" dxfId="104" priority="9" operator="containsText" text="Absent">
      <formula>NOT(ISERROR(SEARCH("Absent",E5)))</formula>
    </cfRule>
  </conditionalFormatting>
  <conditionalFormatting sqref="E5:G34">
    <cfRule type="cellIs" dxfId="103" priority="10" operator="lessThan">
      <formula>40</formula>
    </cfRule>
  </conditionalFormatting>
  <conditionalFormatting sqref="E5:G34">
    <cfRule type="cellIs" dxfId="102" priority="11" operator="between">
      <formula>40</formula>
      <formula>69</formula>
    </cfRule>
  </conditionalFormatting>
  <conditionalFormatting sqref="E5:G34">
    <cfRule type="cellIs" dxfId="101" priority="12" operator="between">
      <formula>70</formula>
      <formula>80</formula>
    </cfRule>
  </conditionalFormatting>
  <conditionalFormatting sqref="E5:G34">
    <cfRule type="cellIs" dxfId="100" priority="13" operator="between">
      <formula>81</formula>
      <formula>101</formula>
    </cfRule>
  </conditionalFormatting>
  <conditionalFormatting sqref="E5:G34">
    <cfRule type="cellIs" dxfId="99" priority="14" operator="greaterThan">
      <formula>101</formula>
    </cfRule>
  </conditionalFormatting>
  <conditionalFormatting sqref="E30">
    <cfRule type="containsText" dxfId="98" priority="1" operator="containsText" text="Non évaluable">
      <formula>NOT(ISERROR(SEARCH("Non évaluable",E30)))</formula>
    </cfRule>
  </conditionalFormatting>
  <conditionalFormatting sqref="E30">
    <cfRule type="containsText" dxfId="97" priority="2" operator="containsText" text="Absent">
      <formula>NOT(ISERROR(SEARCH("Absent",E30)))</formula>
    </cfRule>
  </conditionalFormatting>
  <conditionalFormatting sqref="E30">
    <cfRule type="cellIs" dxfId="96" priority="3" operator="lessThan">
      <formula>40</formula>
    </cfRule>
  </conditionalFormatting>
  <conditionalFormatting sqref="E30">
    <cfRule type="cellIs" dxfId="95" priority="4" operator="between">
      <formula>40</formula>
      <formula>69</formula>
    </cfRule>
  </conditionalFormatting>
  <conditionalFormatting sqref="E30">
    <cfRule type="cellIs" dxfId="94" priority="5" operator="between">
      <formula>70</formula>
      <formula>80</formula>
    </cfRule>
  </conditionalFormatting>
  <conditionalFormatting sqref="E30">
    <cfRule type="cellIs" dxfId="93" priority="6" operator="between">
      <formula>81</formula>
      <formula>101</formula>
    </cfRule>
  </conditionalFormatting>
  <conditionalFormatting sqref="E30">
    <cfRule type="cellIs" dxfId="9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69"/>
  <sheetViews>
    <sheetView tabSelected="1"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4" t="s">
        <v>1</v>
      </c>
      <c r="D2" s="5" t="s">
        <v>343</v>
      </c>
      <c r="E2" s="1" t="s">
        <v>344</v>
      </c>
      <c r="F2" s="4" t="s">
        <v>345</v>
      </c>
      <c r="G2" s="4"/>
    </row>
    <row r="4" spans="2:8" x14ac:dyDescent="0.25"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pans="2:8" x14ac:dyDescent="0.25">
      <c r="B5" s="5">
        <v>1</v>
      </c>
      <c r="C5" s="8" t="s">
        <v>346</v>
      </c>
      <c r="D5" s="8" t="s">
        <v>143</v>
      </c>
      <c r="E5" s="9">
        <v>45</v>
      </c>
      <c r="F5" s="10">
        <v>80</v>
      </c>
      <c r="G5" s="10"/>
      <c r="H5" s="46" t="s">
        <v>347</v>
      </c>
    </row>
    <row r="6" spans="2:8" x14ac:dyDescent="0.25">
      <c r="B6" s="5">
        <v>2</v>
      </c>
      <c r="C6" s="12" t="s">
        <v>84</v>
      </c>
      <c r="D6" s="12" t="s">
        <v>348</v>
      </c>
      <c r="E6" s="13">
        <v>139</v>
      </c>
      <c r="F6" s="10">
        <v>166</v>
      </c>
      <c r="G6" s="10"/>
      <c r="H6" s="45"/>
    </row>
    <row r="7" spans="2:8" x14ac:dyDescent="0.25">
      <c r="B7" s="5">
        <v>3</v>
      </c>
      <c r="C7" s="12" t="s">
        <v>349</v>
      </c>
      <c r="D7" s="12" t="s">
        <v>350</v>
      </c>
      <c r="E7" s="33">
        <v>103</v>
      </c>
      <c r="F7" s="10">
        <v>120</v>
      </c>
      <c r="G7" s="10"/>
      <c r="H7" s="45"/>
    </row>
    <row r="8" spans="2:8" x14ac:dyDescent="0.25">
      <c r="B8" s="5">
        <v>4</v>
      </c>
      <c r="C8" s="12" t="s">
        <v>351</v>
      </c>
      <c r="D8" s="12" t="s">
        <v>352</v>
      </c>
      <c r="E8" s="13">
        <v>90</v>
      </c>
      <c r="F8" s="10">
        <v>132</v>
      </c>
      <c r="G8" s="10"/>
      <c r="H8" s="47"/>
    </row>
    <row r="9" spans="2:8" ht="15" customHeight="1" x14ac:dyDescent="0.25">
      <c r="B9" s="5">
        <v>5</v>
      </c>
      <c r="C9" s="12" t="s">
        <v>353</v>
      </c>
      <c r="D9" s="12" t="s">
        <v>354</v>
      </c>
      <c r="E9" s="13">
        <v>119</v>
      </c>
      <c r="F9" s="10">
        <v>124</v>
      </c>
      <c r="G9" s="10"/>
      <c r="H9" s="45"/>
    </row>
    <row r="10" spans="2:8" x14ac:dyDescent="0.25">
      <c r="B10" s="5">
        <v>6</v>
      </c>
      <c r="C10" s="12" t="s">
        <v>355</v>
      </c>
      <c r="D10" s="12" t="s">
        <v>356</v>
      </c>
      <c r="E10" s="13">
        <v>114</v>
      </c>
      <c r="F10" s="10">
        <v>145</v>
      </c>
      <c r="G10" s="10"/>
      <c r="H10" s="45"/>
    </row>
    <row r="11" spans="2:8" x14ac:dyDescent="0.25">
      <c r="B11" s="5">
        <v>7</v>
      </c>
      <c r="C11" s="12" t="s">
        <v>357</v>
      </c>
      <c r="D11" s="12" t="s">
        <v>358</v>
      </c>
      <c r="E11" s="13">
        <v>144</v>
      </c>
      <c r="F11" s="10">
        <v>0</v>
      </c>
      <c r="G11" s="10"/>
      <c r="H11" s="45"/>
    </row>
    <row r="12" spans="2:8" x14ac:dyDescent="0.25">
      <c r="B12" s="5">
        <v>8</v>
      </c>
      <c r="C12" s="12" t="s">
        <v>359</v>
      </c>
      <c r="D12" s="12" t="s">
        <v>99</v>
      </c>
      <c r="E12" s="13">
        <v>105</v>
      </c>
      <c r="F12" s="10">
        <v>139</v>
      </c>
      <c r="G12" s="10"/>
      <c r="H12" s="45"/>
    </row>
    <row r="13" spans="2:8" x14ac:dyDescent="0.25">
      <c r="B13" s="5">
        <v>9</v>
      </c>
      <c r="C13" s="12" t="s">
        <v>360</v>
      </c>
      <c r="D13" s="12" t="s">
        <v>361</v>
      </c>
      <c r="E13" s="13">
        <v>113</v>
      </c>
      <c r="F13" s="10">
        <v>128</v>
      </c>
      <c r="G13" s="10"/>
      <c r="H13" s="45"/>
    </row>
    <row r="14" spans="2:8" x14ac:dyDescent="0.25">
      <c r="B14" s="5">
        <v>11</v>
      </c>
      <c r="C14" s="12" t="s">
        <v>362</v>
      </c>
      <c r="D14" s="12" t="s">
        <v>363</v>
      </c>
      <c r="E14" s="13">
        <v>112</v>
      </c>
      <c r="F14" s="10">
        <v>140</v>
      </c>
      <c r="G14" s="10"/>
      <c r="H14" s="45"/>
    </row>
    <row r="15" spans="2:8" ht="15" customHeight="1" x14ac:dyDescent="0.25">
      <c r="B15" s="5">
        <v>12</v>
      </c>
      <c r="C15" s="12" t="s">
        <v>364</v>
      </c>
      <c r="D15" s="12" t="s">
        <v>365</v>
      </c>
      <c r="E15" s="13">
        <v>92</v>
      </c>
      <c r="F15" s="10">
        <v>120</v>
      </c>
      <c r="G15" s="10"/>
      <c r="H15" s="45"/>
    </row>
    <row r="16" spans="2:8" x14ac:dyDescent="0.25">
      <c r="B16" s="5">
        <v>13</v>
      </c>
      <c r="C16" s="8" t="s">
        <v>366</v>
      </c>
      <c r="D16" s="8" t="s">
        <v>41</v>
      </c>
      <c r="E16" s="9">
        <v>35</v>
      </c>
      <c r="F16" s="10">
        <v>80</v>
      </c>
      <c r="G16" s="10"/>
      <c r="H16" s="46" t="s">
        <v>367</v>
      </c>
    </row>
    <row r="17" spans="2:8" x14ac:dyDescent="0.25">
      <c r="B17" s="5">
        <v>14</v>
      </c>
      <c r="C17" s="12" t="s">
        <v>368</v>
      </c>
      <c r="D17" s="12" t="s">
        <v>369</v>
      </c>
      <c r="E17" s="13">
        <v>106</v>
      </c>
      <c r="F17" s="10">
        <v>132</v>
      </c>
      <c r="G17" s="10"/>
      <c r="H17" s="45"/>
    </row>
    <row r="18" spans="2:8" x14ac:dyDescent="0.25">
      <c r="B18" s="5">
        <v>15</v>
      </c>
      <c r="C18" s="12" t="s">
        <v>370</v>
      </c>
      <c r="D18" s="12" t="s">
        <v>371</v>
      </c>
      <c r="E18" s="13">
        <v>165</v>
      </c>
      <c r="F18" s="10">
        <v>190</v>
      </c>
      <c r="G18" s="10"/>
      <c r="H18" s="45"/>
    </row>
    <row r="19" spans="2:8" ht="30" x14ac:dyDescent="0.25">
      <c r="B19" s="5">
        <v>16</v>
      </c>
      <c r="C19" s="8" t="s">
        <v>372</v>
      </c>
      <c r="D19" s="8" t="s">
        <v>373</v>
      </c>
      <c r="E19" s="9">
        <v>26</v>
      </c>
      <c r="F19" s="10">
        <v>25</v>
      </c>
      <c r="G19" s="10"/>
      <c r="H19" s="46" t="s">
        <v>374</v>
      </c>
    </row>
    <row r="20" spans="2:8" x14ac:dyDescent="0.25">
      <c r="B20" s="5">
        <v>17</v>
      </c>
      <c r="C20" s="12" t="s">
        <v>375</v>
      </c>
      <c r="D20" s="12" t="s">
        <v>376</v>
      </c>
      <c r="E20" s="13">
        <v>140</v>
      </c>
      <c r="F20" s="10">
        <v>145</v>
      </c>
      <c r="G20" s="10"/>
      <c r="H20" s="3"/>
    </row>
    <row r="21" spans="2:8" x14ac:dyDescent="0.25">
      <c r="B21" s="5">
        <v>18</v>
      </c>
      <c r="C21" s="12" t="s">
        <v>377</v>
      </c>
      <c r="D21" s="12" t="s">
        <v>378</v>
      </c>
      <c r="E21" s="13">
        <v>71</v>
      </c>
      <c r="F21" s="10">
        <v>145</v>
      </c>
      <c r="G21" s="10"/>
      <c r="H21" s="3"/>
    </row>
    <row r="22" spans="2:8" x14ac:dyDescent="0.25">
      <c r="B22" s="5">
        <v>19</v>
      </c>
      <c r="C22" s="15" t="s">
        <v>379</v>
      </c>
      <c r="D22" s="15" t="s">
        <v>380</v>
      </c>
      <c r="E22" s="13">
        <v>128</v>
      </c>
      <c r="F22" s="10">
        <v>132</v>
      </c>
      <c r="G22" s="10"/>
      <c r="H22" s="3"/>
    </row>
    <row r="23" spans="2:8" x14ac:dyDescent="0.25">
      <c r="B23" s="5">
        <v>20</v>
      </c>
      <c r="C23" s="12" t="s">
        <v>381</v>
      </c>
      <c r="D23" s="12" t="s">
        <v>382</v>
      </c>
      <c r="E23" s="52">
        <v>91</v>
      </c>
      <c r="F23" s="10">
        <v>120</v>
      </c>
      <c r="G23" s="10"/>
      <c r="H23" s="3"/>
    </row>
    <row r="24" spans="2:8" x14ac:dyDescent="0.25">
      <c r="B24" s="5">
        <v>21</v>
      </c>
      <c r="C24" s="12" t="s">
        <v>383</v>
      </c>
      <c r="D24" s="12" t="s">
        <v>384</v>
      </c>
      <c r="E24" s="13">
        <v>79</v>
      </c>
      <c r="F24" s="10">
        <v>102</v>
      </c>
      <c r="G24" s="5"/>
      <c r="H24" s="3"/>
    </row>
    <row r="25" spans="2:8" x14ac:dyDescent="0.25">
      <c r="B25" s="5">
        <v>22</v>
      </c>
      <c r="C25" s="12" t="s">
        <v>385</v>
      </c>
      <c r="D25" s="12" t="s">
        <v>386</v>
      </c>
      <c r="E25" s="9">
        <v>87</v>
      </c>
      <c r="F25" s="10">
        <v>102</v>
      </c>
      <c r="G25" s="5"/>
      <c r="H25" s="3"/>
    </row>
    <row r="26" spans="2:8" x14ac:dyDescent="0.25">
      <c r="B26" s="5">
        <v>23</v>
      </c>
      <c r="C26" s="12" t="s">
        <v>387</v>
      </c>
      <c r="D26" s="12" t="s">
        <v>388</v>
      </c>
      <c r="E26" s="13">
        <v>105</v>
      </c>
      <c r="F26" s="10">
        <v>139</v>
      </c>
      <c r="G26" s="5"/>
      <c r="H26" s="3"/>
    </row>
    <row r="27" spans="2:8" x14ac:dyDescent="0.25">
      <c r="B27" s="5">
        <v>24</v>
      </c>
      <c r="C27" s="8" t="s">
        <v>389</v>
      </c>
      <c r="D27" s="8" t="s">
        <v>390</v>
      </c>
      <c r="E27" s="9">
        <v>66</v>
      </c>
      <c r="F27" s="10">
        <v>110</v>
      </c>
      <c r="G27" s="10"/>
      <c r="H27" s="48" t="s">
        <v>391</v>
      </c>
    </row>
    <row r="28" spans="2:8" x14ac:dyDescent="0.25">
      <c r="B28" s="5">
        <v>25</v>
      </c>
      <c r="C28" s="34" t="s">
        <v>124</v>
      </c>
      <c r="D28" s="34" t="s">
        <v>265</v>
      </c>
      <c r="E28" s="13">
        <v>103</v>
      </c>
      <c r="F28" s="10">
        <v>98</v>
      </c>
      <c r="G28" s="10"/>
      <c r="H28" s="3"/>
    </row>
    <row r="29" spans="2:8" x14ac:dyDescent="0.25">
      <c r="B29" s="5">
        <v>26</v>
      </c>
      <c r="C29" s="18"/>
      <c r="D29" s="18"/>
      <c r="E29" s="10"/>
      <c r="F29" s="10"/>
      <c r="G29" s="10"/>
      <c r="H29" s="5"/>
    </row>
    <row r="30" spans="2:8" x14ac:dyDescent="0.25">
      <c r="B30" s="5">
        <v>27</v>
      </c>
      <c r="C30" s="4"/>
      <c r="D30" s="4"/>
      <c r="E30" s="10"/>
      <c r="F30" s="10"/>
      <c r="G30" s="10"/>
      <c r="H30" s="5"/>
    </row>
    <row r="31" spans="2:8" x14ac:dyDescent="0.25">
      <c r="B31" s="5">
        <v>28</v>
      </c>
      <c r="C31" s="4"/>
      <c r="D31" s="4"/>
      <c r="E31" s="10"/>
      <c r="F31" s="10"/>
      <c r="G31" s="10"/>
      <c r="H31" s="5"/>
    </row>
    <row r="32" spans="2:8" x14ac:dyDescent="0.25">
      <c r="B32" s="5">
        <v>29</v>
      </c>
      <c r="C32" s="19"/>
      <c r="D32" s="19"/>
      <c r="E32" s="10"/>
      <c r="F32" s="10"/>
      <c r="G32" s="10"/>
      <c r="H32" s="5"/>
    </row>
    <row r="33" spans="2:8" x14ac:dyDescent="0.25">
      <c r="B33" s="5">
        <v>30</v>
      </c>
      <c r="C33" s="4"/>
      <c r="D33" s="4"/>
      <c r="E33" s="10"/>
      <c r="F33" s="10"/>
      <c r="G33" s="10"/>
      <c r="H33" s="5"/>
    </row>
    <row r="34" spans="2:8" x14ac:dyDescent="0.25">
      <c r="B34" s="2"/>
      <c r="E34" s="2"/>
    </row>
    <row r="35" spans="2:8" x14ac:dyDescent="0.25">
      <c r="C35" s="20"/>
    </row>
    <row r="36" spans="2:8" ht="45" x14ac:dyDescent="0.25">
      <c r="C36" s="10" t="s">
        <v>64</v>
      </c>
      <c r="D36" s="10" t="s">
        <v>392</v>
      </c>
      <c r="E36" s="21"/>
    </row>
    <row r="37" spans="2:8" x14ac:dyDescent="0.25">
      <c r="C37" s="22" t="s">
        <v>393</v>
      </c>
      <c r="D37" s="5">
        <f>COUNTIF(E5:E33,"&lt;72")</f>
        <v>5</v>
      </c>
      <c r="E37" s="2"/>
    </row>
    <row r="38" spans="2:8" x14ac:dyDescent="0.25">
      <c r="C38" s="23" t="s">
        <v>394</v>
      </c>
      <c r="D38" s="53">
        <f>SUMPRODUCT((E5:E33&gt;=72)*(E5:E33&lt;=98))</f>
        <v>5</v>
      </c>
      <c r="E38" s="2"/>
    </row>
    <row r="39" spans="2:8" x14ac:dyDescent="0.25">
      <c r="C39" s="24" t="s">
        <v>395</v>
      </c>
      <c r="D39" s="54">
        <f>SUMPRODUCT((E5:E33&gt;=99)*(E5:E33&lt;=116))</f>
        <v>8</v>
      </c>
      <c r="E39" s="2"/>
    </row>
    <row r="40" spans="2:8" x14ac:dyDescent="0.25">
      <c r="C40" s="25" t="s">
        <v>396</v>
      </c>
      <c r="D40" s="55">
        <f>SUMPRODUCT((E5:E33&gt;=117)*(E5:E33&lt;=141))</f>
        <v>4</v>
      </c>
      <c r="E40" s="2"/>
    </row>
    <row r="41" spans="2:8" x14ac:dyDescent="0.25">
      <c r="C41" s="26" t="s">
        <v>397</v>
      </c>
      <c r="D41" s="56">
        <f>COUNTIF(E5:E33,"&gt;141")</f>
        <v>2</v>
      </c>
      <c r="E41" s="2"/>
    </row>
    <row r="42" spans="2:8" x14ac:dyDescent="0.25">
      <c r="C42" s="27" t="s">
        <v>71</v>
      </c>
      <c r="D42" s="28">
        <f>SUM(D37:D41)</f>
        <v>24</v>
      </c>
      <c r="E42" s="2"/>
    </row>
    <row r="43" spans="2:8" x14ac:dyDescent="0.25">
      <c r="C43" s="29" t="s">
        <v>72</v>
      </c>
      <c r="D43" s="30">
        <v>1</v>
      </c>
      <c r="E43" s="2"/>
    </row>
    <row r="44" spans="2:8" x14ac:dyDescent="0.25">
      <c r="C44" s="31" t="s">
        <v>73</v>
      </c>
      <c r="D44" s="5">
        <f>COUNTIF(E5:E33,"Absent")</f>
        <v>0</v>
      </c>
      <c r="E44" s="2"/>
    </row>
    <row r="45" spans="2:8" x14ac:dyDescent="0.25">
      <c r="C45" s="27" t="s">
        <v>74</v>
      </c>
      <c r="D45" s="28">
        <f>SUM(D42:D44)</f>
        <v>25</v>
      </c>
      <c r="E45" s="2"/>
    </row>
    <row r="48" spans="2:8" ht="45" x14ac:dyDescent="0.25">
      <c r="C48" s="10" t="s">
        <v>75</v>
      </c>
      <c r="D48" s="10" t="s">
        <v>392</v>
      </c>
    </row>
    <row r="49" spans="3:4" x14ac:dyDescent="0.25">
      <c r="C49" s="22" t="s">
        <v>393</v>
      </c>
      <c r="D49" s="57">
        <f>COUNTIF(F5:F33,"&lt;72")</f>
        <v>2</v>
      </c>
    </row>
    <row r="50" spans="3:4" x14ac:dyDescent="0.25">
      <c r="C50" s="23" t="s">
        <v>394</v>
      </c>
      <c r="D50" s="53">
        <f>SUMPRODUCT((F5:F33&gt;=72)*(F5:F33&lt;=98))</f>
        <v>3</v>
      </c>
    </row>
    <row r="51" spans="3:4" x14ac:dyDescent="0.25">
      <c r="C51" s="24" t="s">
        <v>395</v>
      </c>
      <c r="D51" s="54">
        <f>SUMPRODUCT((F5:F33&gt;=99)*(F5:F33&lt;=116))</f>
        <v>3</v>
      </c>
    </row>
    <row r="52" spans="3:4" x14ac:dyDescent="0.25">
      <c r="C52" s="25" t="s">
        <v>396</v>
      </c>
      <c r="D52" s="55">
        <f>SUMPRODUCT((F5:F33&gt;=117)*(F5:F33&lt;=141))</f>
        <v>11</v>
      </c>
    </row>
    <row r="53" spans="3:4" x14ac:dyDescent="0.25">
      <c r="C53" s="26" t="s">
        <v>397</v>
      </c>
      <c r="D53" s="56">
        <f>COUNTIF(F5:F33,"&gt;141")</f>
        <v>5</v>
      </c>
    </row>
    <row r="54" spans="3:4" x14ac:dyDescent="0.25">
      <c r="C54" s="27" t="s">
        <v>71</v>
      </c>
      <c r="D54" s="28">
        <f>SUM(D49:D53)</f>
        <v>24</v>
      </c>
    </row>
    <row r="55" spans="3:4" x14ac:dyDescent="0.25">
      <c r="C55" s="29" t="s">
        <v>72</v>
      </c>
      <c r="D55" s="30">
        <f>COUNTIF(F5:F33,"Non évaluable")</f>
        <v>0</v>
      </c>
    </row>
    <row r="56" spans="3:4" x14ac:dyDescent="0.25">
      <c r="C56" s="31" t="s">
        <v>73</v>
      </c>
      <c r="D56" s="5">
        <v>1</v>
      </c>
    </row>
    <row r="57" spans="3:4" x14ac:dyDescent="0.25">
      <c r="C57" s="27" t="s">
        <v>74</v>
      </c>
      <c r="D57" s="28">
        <f>SUM(D54:D56)</f>
        <v>25</v>
      </c>
    </row>
    <row r="60" spans="3:4" ht="45" x14ac:dyDescent="0.25">
      <c r="C60" s="10" t="s">
        <v>76</v>
      </c>
      <c r="D60" s="10" t="s">
        <v>392</v>
      </c>
    </row>
    <row r="61" spans="3:4" x14ac:dyDescent="0.25">
      <c r="C61" s="22" t="s">
        <v>393</v>
      </c>
      <c r="D61" s="58">
        <f>COUNTIF(G5:G33,"&lt;72")</f>
        <v>0</v>
      </c>
    </row>
    <row r="62" spans="3:4" x14ac:dyDescent="0.25">
      <c r="C62" s="23" t="s">
        <v>394</v>
      </c>
      <c r="D62" s="53">
        <f>SUMPRODUCT((G5:G33&gt;=72)*(G5:G33&lt;=98))</f>
        <v>0</v>
      </c>
    </row>
    <row r="63" spans="3:4" x14ac:dyDescent="0.25">
      <c r="C63" s="24" t="s">
        <v>395</v>
      </c>
      <c r="D63" s="59">
        <f>SUMPRODUCT((G5:G33&gt;=99)*(G5:G33&lt;=116))</f>
        <v>0</v>
      </c>
    </row>
    <row r="64" spans="3:4" x14ac:dyDescent="0.25">
      <c r="C64" s="25" t="s">
        <v>396</v>
      </c>
      <c r="D64" s="55">
        <f>SUMPRODUCT((G5:G33&gt;=117)*(G5:G33&lt;=141))</f>
        <v>0</v>
      </c>
    </row>
    <row r="65" spans="3:4" x14ac:dyDescent="0.25">
      <c r="C65" s="26" t="s">
        <v>397</v>
      </c>
      <c r="D65" s="56">
        <f>COUNTIF(G5:G33,"&gt;141")</f>
        <v>0</v>
      </c>
    </row>
    <row r="66" spans="3:4" x14ac:dyDescent="0.25">
      <c r="C66" s="27" t="s">
        <v>71</v>
      </c>
      <c r="D66" s="28">
        <f>SUM(D61:D65)</f>
        <v>0</v>
      </c>
    </row>
    <row r="67" spans="3:4" x14ac:dyDescent="0.25">
      <c r="C67" s="29" t="s">
        <v>72</v>
      </c>
      <c r="D67" s="30">
        <f>COUNTIF(G5:G33,"Non évaluable")</f>
        <v>0</v>
      </c>
    </row>
    <row r="68" spans="3:4" x14ac:dyDescent="0.25">
      <c r="C68" s="31" t="s">
        <v>73</v>
      </c>
      <c r="D68" s="5">
        <f>COUNTIF(G5:G33,"Absent")</f>
        <v>0</v>
      </c>
    </row>
    <row r="69" spans="3:4" x14ac:dyDescent="0.25">
      <c r="C69" s="27" t="s">
        <v>74</v>
      </c>
      <c r="D69" s="28">
        <f>SUM(D66:D68)</f>
        <v>0</v>
      </c>
    </row>
  </sheetData>
  <conditionalFormatting sqref="D38">
    <cfRule type="cellIs" dxfId="91" priority="33" operator="lessThan">
      <formula>72</formula>
    </cfRule>
  </conditionalFormatting>
  <conditionalFormatting sqref="D39">
    <cfRule type="cellIs" dxfId="90" priority="32" operator="between">
      <formula>72</formula>
      <formula>98</formula>
    </cfRule>
  </conditionalFormatting>
  <conditionalFormatting sqref="E5:E34">
    <cfRule type="cellIs" dxfId="89" priority="28" operator="lessThan">
      <formula>72</formula>
    </cfRule>
  </conditionalFormatting>
  <conditionalFormatting sqref="E5:E34">
    <cfRule type="cellIs" dxfId="88" priority="27" operator="lessThan">
      <formula>72</formula>
    </cfRule>
  </conditionalFormatting>
  <conditionalFormatting sqref="E5:E34">
    <cfRule type="cellIs" dxfId="87" priority="26" operator="between">
      <formula>72</formula>
      <formula>98</formula>
    </cfRule>
  </conditionalFormatting>
  <conditionalFormatting sqref="E5:E34">
    <cfRule type="cellIs" dxfId="86" priority="25" operator="between">
      <formula>99</formula>
      <formula>116</formula>
    </cfRule>
  </conditionalFormatting>
  <conditionalFormatting sqref="E5:E34">
    <cfRule type="cellIs" dxfId="85" priority="24" operator="between">
      <formula>117</formula>
      <formula>141</formula>
    </cfRule>
  </conditionalFormatting>
  <conditionalFormatting sqref="E5:E34">
    <cfRule type="cellIs" dxfId="84" priority="23" operator="greaterThan">
      <formula>141</formula>
    </cfRule>
  </conditionalFormatting>
  <conditionalFormatting sqref="E5:E34">
    <cfRule type="cellIs" dxfId="83" priority="22" operator="greaterThan">
      <formula>141</formula>
    </cfRule>
  </conditionalFormatting>
  <conditionalFormatting sqref="F5:F34">
    <cfRule type="cellIs" dxfId="82" priority="14" operator="lessThan">
      <formula>72</formula>
    </cfRule>
  </conditionalFormatting>
  <conditionalFormatting sqref="F5:F34">
    <cfRule type="cellIs" dxfId="81" priority="13" operator="between">
      <formula>72</formula>
      <formula>98</formula>
    </cfRule>
  </conditionalFormatting>
  <conditionalFormatting sqref="F5:F34">
    <cfRule type="cellIs" dxfId="80" priority="12" operator="between">
      <formula>99</formula>
      <formula>116</formula>
    </cfRule>
  </conditionalFormatting>
  <conditionalFormatting sqref="F5:F34">
    <cfRule type="cellIs" dxfId="79" priority="11" operator="between">
      <formula>117</formula>
      <formula>141</formula>
    </cfRule>
  </conditionalFormatting>
  <conditionalFormatting sqref="F5:F34">
    <cfRule type="cellIs" dxfId="78" priority="10" operator="greaterThan">
      <formula>141</formula>
    </cfRule>
  </conditionalFormatting>
  <conditionalFormatting sqref="F5:F34">
    <cfRule type="cellIs" dxfId="77" priority="9" operator="greaterThan">
      <formula>141</formula>
    </cfRule>
  </conditionalFormatting>
  <conditionalFormatting sqref="F5:F34">
    <cfRule type="cellIs" dxfId="76" priority="8" operator="greaterThan">
      <formula>141</formula>
    </cfRule>
  </conditionalFormatting>
  <conditionalFormatting sqref="F5:F34">
    <cfRule type="cellIs" dxfId="75" priority="7" operator="greaterThan">
      <formula>141</formula>
    </cfRule>
  </conditionalFormatting>
  <conditionalFormatting sqref="G5:G34">
    <cfRule type="cellIs" dxfId="74" priority="6" operator="lessThan">
      <formula>72</formula>
    </cfRule>
  </conditionalFormatting>
  <conditionalFormatting sqref="G5:G34">
    <cfRule type="cellIs" dxfId="73" priority="5" operator="between">
      <formula>72</formula>
      <formula>98</formula>
    </cfRule>
  </conditionalFormatting>
  <conditionalFormatting sqref="G5:G34">
    <cfRule type="cellIs" dxfId="72" priority="4" operator="between">
      <formula>99</formula>
      <formula>116</formula>
    </cfRule>
  </conditionalFormatting>
  <conditionalFormatting sqref="G5:G34">
    <cfRule type="cellIs" dxfId="71" priority="3" operator="between">
      <formula>117</formula>
      <formula>141</formula>
    </cfRule>
  </conditionalFormatting>
  <conditionalFormatting sqref="G5:G34">
    <cfRule type="cellIs" dxfId="70" priority="2" operator="greaterThan">
      <formula>141</formula>
    </cfRule>
  </conditionalFormatting>
  <conditionalFormatting sqref="G5:G34">
    <cfRule type="cellIs" dxfId="69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fluence CE2 A</vt:lpstr>
      <vt:lpstr>fluence CE2 B</vt:lpstr>
      <vt:lpstr>fluence CE1 A</vt:lpstr>
      <vt:lpstr>fluence CE2 D</vt:lpstr>
      <vt:lpstr>fluence CM1 A</vt:lpstr>
      <vt:lpstr>fluence CM1 B</vt:lpstr>
      <vt:lpstr>fluence CM1 C</vt:lpstr>
      <vt:lpstr>fluence CM1 D</vt:lpstr>
      <vt:lpstr>fluence CM2 A </vt:lpstr>
      <vt:lpstr>fluence CM2 B</vt:lpstr>
      <vt:lpstr>fluence CM2 C</vt:lpstr>
      <vt:lpstr>fluence CM2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12</cp:revision>
  <dcterms:created xsi:type="dcterms:W3CDTF">2016-11-08T19:20:00Z</dcterms:created>
  <dcterms:modified xsi:type="dcterms:W3CDTF">2022-03-24T14:10:06Z</dcterms:modified>
</cp:coreProperties>
</file>