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8800" windowHeight="12300" activeTab="1"/>
  </bookViews>
  <sheets>
    <sheet name="fluence CE2 A" sheetId="1" r:id="rId1"/>
    <sheet name="fluence CE1" sheetId="2" r:id="rId2"/>
    <sheet name="fluence CE2 C" sheetId="3" r:id="rId3"/>
    <sheet name="fluence CE2 D" sheetId="4" r:id="rId4"/>
    <sheet name="fluence CM1 A" sheetId="5" r:id="rId5"/>
    <sheet name="fluence CM1 B" sheetId="6" r:id="rId6"/>
    <sheet name="fluence CM1 C" sheetId="7" r:id="rId7"/>
    <sheet name="fluence CM1 D" sheetId="8" r:id="rId8"/>
    <sheet name="fluence CM2 A " sheetId="9" r:id="rId9"/>
    <sheet name="fluence CM2 B" sheetId="10" r:id="rId10"/>
    <sheet name="fluence CM2 C" sheetId="11" r:id="rId11"/>
    <sheet name="fluence CM2 D" sheetId="12" r:id="rId12"/>
  </sheets>
  <calcPr calcId="162913"/>
</workbook>
</file>

<file path=xl/calcChain.xml><?xml version="1.0" encoding="utf-8"?>
<calcChain xmlns="http://schemas.openxmlformats.org/spreadsheetml/2006/main">
  <c r="D69" i="12" l="1"/>
  <c r="D68" i="12"/>
  <c r="D66" i="12"/>
  <c r="D65" i="12"/>
  <c r="D64" i="12"/>
  <c r="D63" i="12"/>
  <c r="D62" i="12"/>
  <c r="D67" i="12" s="1"/>
  <c r="D70" i="12" s="1"/>
  <c r="D57" i="12"/>
  <c r="D56" i="12"/>
  <c r="D54" i="12"/>
  <c r="D53" i="12"/>
  <c r="D52" i="12"/>
  <c r="D51" i="12"/>
  <c r="D50" i="12"/>
  <c r="D55" i="12" s="1"/>
  <c r="D58" i="12" s="1"/>
  <c r="D45" i="12"/>
  <c r="D44" i="12"/>
  <c r="D42" i="12"/>
  <c r="D41" i="12"/>
  <c r="D40" i="12"/>
  <c r="D39" i="12"/>
  <c r="D38" i="12"/>
  <c r="D43" i="12" s="1"/>
  <c r="D46" i="12" s="1"/>
  <c r="D69" i="11"/>
  <c r="D68" i="11"/>
  <c r="D66" i="11"/>
  <c r="D67" i="11" s="1"/>
  <c r="D70" i="11" s="1"/>
  <c r="D65" i="11"/>
  <c r="D64" i="11"/>
  <c r="D63" i="11"/>
  <c r="D62" i="11"/>
  <c r="D57" i="11"/>
  <c r="D56" i="11"/>
  <c r="D54" i="11"/>
  <c r="D53" i="11"/>
  <c r="D52" i="11"/>
  <c r="D51" i="11"/>
  <c r="D50" i="11"/>
  <c r="D55" i="11" s="1"/>
  <c r="D58" i="11" s="1"/>
  <c r="D45" i="11"/>
  <c r="D44" i="11"/>
  <c r="D42" i="11"/>
  <c r="D41" i="11"/>
  <c r="D40" i="11"/>
  <c r="D39" i="11"/>
  <c r="D38" i="11"/>
  <c r="D43" i="11" s="1"/>
  <c r="D46" i="11" s="1"/>
  <c r="D69" i="10"/>
  <c r="D68" i="10"/>
  <c r="D66" i="10"/>
  <c r="D65" i="10"/>
  <c r="D64" i="10"/>
  <c r="D63" i="10"/>
  <c r="D67" i="10" s="1"/>
  <c r="D70" i="10" s="1"/>
  <c r="D62" i="10"/>
  <c r="D57" i="10"/>
  <c r="D56" i="10"/>
  <c r="D54" i="10"/>
  <c r="D53" i="10"/>
  <c r="D52" i="10"/>
  <c r="D51" i="10"/>
  <c r="D55" i="10" s="1"/>
  <c r="D58" i="10" s="1"/>
  <c r="D50" i="10"/>
  <c r="D44" i="10"/>
  <c r="D42" i="10"/>
  <c r="D41" i="10"/>
  <c r="D40" i="10"/>
  <c r="D39" i="10"/>
  <c r="D38" i="10"/>
  <c r="D69" i="9"/>
  <c r="D68" i="9"/>
  <c r="D66" i="9"/>
  <c r="D65" i="9"/>
  <c r="D64" i="9"/>
  <c r="D63" i="9"/>
  <c r="D67" i="9" s="1"/>
  <c r="D70" i="9" s="1"/>
  <c r="D62" i="9"/>
  <c r="D57" i="9"/>
  <c r="D56" i="9"/>
  <c r="D54" i="9"/>
  <c r="D53" i="9"/>
  <c r="D52" i="9"/>
  <c r="D51" i="9"/>
  <c r="D55" i="9" s="1"/>
  <c r="D58" i="9" s="1"/>
  <c r="D50" i="9"/>
  <c r="D45" i="9"/>
  <c r="D44" i="9"/>
  <c r="D42" i="9"/>
  <c r="D41" i="9"/>
  <c r="D40" i="9"/>
  <c r="D39" i="9"/>
  <c r="D38" i="9"/>
  <c r="D43" i="9" s="1"/>
  <c r="D46" i="9" s="1"/>
  <c r="D69" i="8"/>
  <c r="D68" i="8"/>
  <c r="D66" i="8"/>
  <c r="D65" i="8"/>
  <c r="D64" i="8"/>
  <c r="D63" i="8"/>
  <c r="D62" i="8"/>
  <c r="D67" i="8" s="1"/>
  <c r="D70" i="8" s="1"/>
  <c r="D57" i="8"/>
  <c r="D56" i="8"/>
  <c r="D54" i="8"/>
  <c r="D53" i="8"/>
  <c r="D52" i="8"/>
  <c r="D51" i="8"/>
  <c r="D55" i="8" s="1"/>
  <c r="D58" i="8" s="1"/>
  <c r="D50" i="8"/>
  <c r="D45" i="8"/>
  <c r="D44" i="8"/>
  <c r="D42" i="8"/>
  <c r="D41" i="8"/>
  <c r="D40" i="8"/>
  <c r="D39" i="8"/>
  <c r="D43" i="8" s="1"/>
  <c r="D46" i="8" s="1"/>
  <c r="D38" i="8"/>
  <c r="D69" i="7"/>
  <c r="D68" i="7"/>
  <c r="D66" i="7"/>
  <c r="D65" i="7"/>
  <c r="D64" i="7"/>
  <c r="D63" i="7"/>
  <c r="D62" i="7"/>
  <c r="D67" i="7" s="1"/>
  <c r="D70" i="7" s="1"/>
  <c r="D57" i="7"/>
  <c r="D56" i="7"/>
  <c r="D54" i="7"/>
  <c r="D53" i="7"/>
  <c r="D52" i="7"/>
  <c r="D51" i="7"/>
  <c r="D50" i="7"/>
  <c r="D55" i="7" s="1"/>
  <c r="D58" i="7" s="1"/>
  <c r="D45" i="7"/>
  <c r="D44" i="7"/>
  <c r="D42" i="7"/>
  <c r="D41" i="7"/>
  <c r="D40" i="7"/>
  <c r="D39" i="7"/>
  <c r="D43" i="7" s="1"/>
  <c r="D46" i="7" s="1"/>
  <c r="D38" i="7"/>
  <c r="D69" i="6"/>
  <c r="D68" i="6"/>
  <c r="D66" i="6"/>
  <c r="D65" i="6"/>
  <c r="D64" i="6"/>
  <c r="D63" i="6"/>
  <c r="D62" i="6"/>
  <c r="D67" i="6" s="1"/>
  <c r="D70" i="6" s="1"/>
  <c r="D57" i="6"/>
  <c r="D56" i="6"/>
  <c r="D54" i="6"/>
  <c r="D53" i="6"/>
  <c r="D52" i="6"/>
  <c r="D51" i="6"/>
  <c r="D50" i="6"/>
  <c r="D55" i="6" s="1"/>
  <c r="D58" i="6" s="1"/>
  <c r="D45" i="6"/>
  <c r="D44" i="6"/>
  <c r="D42" i="6"/>
  <c r="D41" i="6"/>
  <c r="D40" i="6"/>
  <c r="D39" i="6"/>
  <c r="D38" i="6"/>
  <c r="D43" i="6" s="1"/>
  <c r="D46" i="6" s="1"/>
  <c r="D68" i="5"/>
  <c r="D67" i="5"/>
  <c r="D65" i="5"/>
  <c r="D64" i="5"/>
  <c r="D63" i="5"/>
  <c r="D62" i="5"/>
  <c r="D66" i="5" s="1"/>
  <c r="D69" i="5" s="1"/>
  <c r="D61" i="5"/>
  <c r="D53" i="5"/>
  <c r="D52" i="5"/>
  <c r="D51" i="5"/>
  <c r="D50" i="5"/>
  <c r="D49" i="5"/>
  <c r="D43" i="5"/>
  <c r="D41" i="5"/>
  <c r="D40" i="5"/>
  <c r="D39" i="5"/>
  <c r="D38" i="5"/>
  <c r="D37" i="5"/>
  <c r="D69" i="4"/>
  <c r="D68" i="4"/>
  <c r="D66" i="4"/>
  <c r="D65" i="4"/>
  <c r="D64" i="4"/>
  <c r="D63" i="4"/>
  <c r="D62" i="4"/>
  <c r="D67" i="4" s="1"/>
  <c r="D70" i="4" s="1"/>
  <c r="D57" i="4"/>
  <c r="D56" i="4"/>
  <c r="D54" i="4"/>
  <c r="D53" i="4"/>
  <c r="D52" i="4"/>
  <c r="D51" i="4"/>
  <c r="D50" i="4"/>
  <c r="D55" i="4" s="1"/>
  <c r="D58" i="4" s="1"/>
  <c r="D45" i="4"/>
  <c r="D44" i="4"/>
  <c r="D43" i="4"/>
  <c r="D46" i="4" s="1"/>
  <c r="D42" i="4"/>
  <c r="D41" i="4"/>
  <c r="D40" i="4"/>
  <c r="D39" i="4"/>
  <c r="D38" i="4"/>
  <c r="D69" i="3"/>
  <c r="D68" i="3"/>
  <c r="D66" i="3"/>
  <c r="D65" i="3"/>
  <c r="D64" i="3"/>
  <c r="D63" i="3"/>
  <c r="D62" i="3"/>
  <c r="D67" i="3" s="1"/>
  <c r="D70" i="3" s="1"/>
  <c r="D57" i="3"/>
  <c r="D56" i="3"/>
  <c r="D54" i="3"/>
  <c r="D53" i="3"/>
  <c r="D52" i="3"/>
  <c r="D51" i="3"/>
  <c r="D50" i="3"/>
  <c r="D55" i="3" s="1"/>
  <c r="D58" i="3" s="1"/>
  <c r="D45" i="3"/>
  <c r="D44" i="3"/>
  <c r="D42" i="3"/>
  <c r="D41" i="3"/>
  <c r="D40" i="3"/>
  <c r="D39" i="3"/>
  <c r="D38" i="3"/>
  <c r="D43" i="3" s="1"/>
  <c r="D46" i="3" s="1"/>
  <c r="D69" i="2"/>
  <c r="D68" i="2"/>
  <c r="D67" i="2"/>
  <c r="D70" i="2" s="1"/>
  <c r="D66" i="2"/>
  <c r="D65" i="2"/>
  <c r="D64" i="2"/>
  <c r="D63" i="2"/>
  <c r="D62" i="2"/>
  <c r="D57" i="2"/>
  <c r="D54" i="2"/>
  <c r="D53" i="2"/>
  <c r="D52" i="2"/>
  <c r="D51" i="2"/>
  <c r="D50" i="2"/>
  <c r="D45" i="2"/>
  <c r="D42" i="2"/>
  <c r="D41" i="2"/>
  <c r="D40" i="2"/>
  <c r="D39" i="2"/>
  <c r="D38" i="2"/>
  <c r="D43" i="2" s="1"/>
  <c r="D46" i="2" s="1"/>
  <c r="D69" i="1"/>
  <c r="D68" i="1"/>
  <c r="D66" i="1"/>
  <c r="D67" i="1" s="1"/>
  <c r="D70" i="1" s="1"/>
  <c r="D65" i="1"/>
  <c r="D64" i="1"/>
  <c r="D63" i="1"/>
  <c r="D62" i="1"/>
  <c r="D56" i="1"/>
  <c r="D58" i="1" s="1"/>
  <c r="D54" i="1"/>
  <c r="D53" i="1"/>
  <c r="D52" i="1"/>
  <c r="D51" i="1"/>
  <c r="D50" i="1"/>
  <c r="D46" i="1"/>
  <c r="D42" i="1"/>
  <c r="D41" i="1"/>
  <c r="D40" i="1"/>
  <c r="D39" i="1"/>
  <c r="D38" i="1"/>
</calcChain>
</file>

<file path=xl/sharedStrings.xml><?xml version="1.0" encoding="utf-8"?>
<sst xmlns="http://schemas.openxmlformats.org/spreadsheetml/2006/main" count="793" uniqueCount="318">
  <si>
    <t>Nom de l'enseignante</t>
  </si>
  <si>
    <t>Mme VILLERONCE N.</t>
  </si>
  <si>
    <t>Classe CE2</t>
  </si>
  <si>
    <t xml:space="preserve">Nom </t>
  </si>
  <si>
    <t>Prénom</t>
  </si>
  <si>
    <t>MCLM octobre 2020</t>
  </si>
  <si>
    <t>MCLM janvier 2021</t>
  </si>
  <si>
    <t>MCLM mai 2021</t>
  </si>
  <si>
    <t>Observations</t>
  </si>
  <si>
    <t>AGALLA</t>
  </si>
  <si>
    <t>Enjy-Christ</t>
  </si>
  <si>
    <t>Tëylan</t>
  </si>
  <si>
    <t>RASED N'arrive pas à lire/Handicap moteur scotch sur un oeil</t>
  </si>
  <si>
    <t>ATTICOT DIT RAVINO</t>
  </si>
  <si>
    <t>Nolan</t>
  </si>
  <si>
    <t>BASSIÈRES LEGRAND</t>
  </si>
  <si>
    <t>Yan-Ael</t>
  </si>
  <si>
    <t>Lecture mot à mot avec trop d'erreurs</t>
  </si>
  <si>
    <t>BELLEVUE</t>
  </si>
  <si>
    <t>Naomie</t>
  </si>
  <si>
    <t>BOICEL</t>
  </si>
  <si>
    <t>BOULANGE</t>
  </si>
  <si>
    <t>Marc-Elie</t>
  </si>
  <si>
    <t>DA SILVA</t>
  </si>
  <si>
    <t>Miguel</t>
  </si>
  <si>
    <t xml:space="preserve">Lit des lettres </t>
  </si>
  <si>
    <t>DENIS</t>
  </si>
  <si>
    <t>Leyska</t>
  </si>
  <si>
    <t>Lecture mot à mot</t>
  </si>
  <si>
    <t>DWARKA</t>
  </si>
  <si>
    <t>Kenrick</t>
  </si>
  <si>
    <t>RASED ULIS en cours</t>
  </si>
  <si>
    <t>JOSEPH</t>
  </si>
  <si>
    <t>Maéva</t>
  </si>
  <si>
    <t>RASED / Déchiffre les syllabes</t>
  </si>
  <si>
    <t>LETOMBE DIAS</t>
  </si>
  <si>
    <t>Emma</t>
  </si>
  <si>
    <t>MARQUIS</t>
  </si>
  <si>
    <t>Kaysha</t>
  </si>
  <si>
    <t>MARTHELY</t>
  </si>
  <si>
    <t>Nathanaé</t>
  </si>
  <si>
    <t>MAZY</t>
  </si>
  <si>
    <t>Kaylann</t>
  </si>
  <si>
    <t>MONTEIRO MACIEL </t>
  </si>
  <si>
    <t>Maïra</t>
  </si>
  <si>
    <t>PETCHY</t>
  </si>
  <si>
    <t>Hirwan'N</t>
  </si>
  <si>
    <t>RAYMOND</t>
  </si>
  <si>
    <t>Clavens</t>
  </si>
  <si>
    <t>ROUBIEU</t>
  </si>
  <si>
    <t>Kiliana</t>
  </si>
  <si>
    <t>SAINT-GEORGES</t>
  </si>
  <si>
    <t>Kayvann</t>
  </si>
  <si>
    <t>TAVARES DE CASTRO</t>
  </si>
  <si>
    <t>Miley</t>
  </si>
  <si>
    <t>RASED </t>
  </si>
  <si>
    <t>TELFORT</t>
  </si>
  <si>
    <t>Marwan</t>
  </si>
  <si>
    <t>TROFORT</t>
  </si>
  <si>
    <t>Sophia</t>
  </si>
  <si>
    <t>Ecole                                                                                     Evaluation de fluence octobre 2020</t>
  </si>
  <si>
    <t>CE2</t>
  </si>
  <si>
    <t>MCLM &lt; 40</t>
  </si>
  <si>
    <t>40 ≤ MCLM ≤ 69</t>
  </si>
  <si>
    <t>70 ≤ MCLM ≤ 80</t>
  </si>
  <si>
    <t>81 ≤ MCLM ≤ 101</t>
  </si>
  <si>
    <t>MCLM &gt; 101</t>
  </si>
  <si>
    <t>TOTAL élèves évalués</t>
  </si>
  <si>
    <t>Non évaluables</t>
  </si>
  <si>
    <t>Absents</t>
  </si>
  <si>
    <t>TOTAL classe</t>
  </si>
  <si>
    <t>Ecole                                                                                     Evaluation de fluence janvier 2021</t>
  </si>
  <si>
    <t>Ecole                                                                                     Evaluation de fluence mai 2021</t>
  </si>
  <si>
    <t>Nom de l'enseignantes</t>
  </si>
  <si>
    <t>Mme DEDE M.</t>
  </si>
  <si>
    <t xml:space="preserve">Mme VAILLANT </t>
  </si>
  <si>
    <t>Classe CE1</t>
  </si>
  <si>
    <t>BECSANGELE</t>
  </si>
  <si>
    <t>Mélissa</t>
  </si>
  <si>
    <t>CAZEAU</t>
  </si>
  <si>
    <t>Léïla</t>
  </si>
  <si>
    <t>DAWSON</t>
  </si>
  <si>
    <t>Kynah-Lee</t>
  </si>
  <si>
    <t>FULGENCE</t>
  </si>
  <si>
    <t>Kelyana</t>
  </si>
  <si>
    <t>Lit des mots</t>
  </si>
  <si>
    <t>GUIRAND</t>
  </si>
  <si>
    <t>Jean-Elyzée</t>
  </si>
  <si>
    <t xml:space="preserve">Lit des syllabes </t>
  </si>
  <si>
    <t>JACQUES</t>
  </si>
  <si>
    <t>Anne-Sophie</t>
  </si>
  <si>
    <t>LEVAILLANT</t>
  </si>
  <si>
    <t>Léon</t>
  </si>
  <si>
    <t>MERCIER</t>
  </si>
  <si>
    <t>Yanis</t>
  </si>
  <si>
    <t>POLINUS</t>
  </si>
  <si>
    <t>Jaiden</t>
  </si>
  <si>
    <t>REGNOUARD</t>
  </si>
  <si>
    <t>Dioné</t>
  </si>
  <si>
    <t>STEPHENSON</t>
  </si>
  <si>
    <t>Emmany</t>
  </si>
  <si>
    <t>Lovena</t>
  </si>
  <si>
    <t>Lit des lettres</t>
  </si>
  <si>
    <t>CLOTILDE</t>
  </si>
  <si>
    <t>Mayrick</t>
  </si>
  <si>
    <t>AVS autiste</t>
  </si>
  <si>
    <t>ESSART</t>
  </si>
  <si>
    <t>Amour Adam</t>
  </si>
  <si>
    <t>ISSENMANN</t>
  </si>
  <si>
    <t>Liam</t>
  </si>
  <si>
    <t>JEAN ALEXIS</t>
  </si>
  <si>
    <t>Nohanne</t>
  </si>
  <si>
    <t>KOUATA</t>
  </si>
  <si>
    <t>Taïs</t>
  </si>
  <si>
    <t>LACORDELLE</t>
  </si>
  <si>
    <t>Maïwenn</t>
  </si>
  <si>
    <t>LAGRAVILLE</t>
  </si>
  <si>
    <t>Lélna</t>
  </si>
  <si>
    <t>LOUIS-JEAN VILLERONCE</t>
  </si>
  <si>
    <t>Ethan</t>
  </si>
  <si>
    <t>MANSUY</t>
  </si>
  <si>
    <t>Louis</t>
  </si>
  <si>
    <t>NONCANT</t>
  </si>
  <si>
    <t>Yvena</t>
  </si>
  <si>
    <t>PIERRE</t>
  </si>
  <si>
    <t>Treyvis</t>
  </si>
  <si>
    <t>ROLAND</t>
  </si>
  <si>
    <t>Emilie</t>
  </si>
  <si>
    <t>Nom de l'enseignant-e</t>
  </si>
  <si>
    <t>Classe</t>
  </si>
  <si>
    <t>Mme RAMOS E.</t>
  </si>
  <si>
    <t>Classe CM1</t>
  </si>
  <si>
    <t>ALEXANDRE</t>
  </si>
  <si>
    <t>Roselaure</t>
  </si>
  <si>
    <t>AZOR</t>
  </si>
  <si>
    <t>Lyah</t>
  </si>
  <si>
    <t>BELAIR</t>
  </si>
  <si>
    <t>Djanys</t>
  </si>
  <si>
    <t>BOUCHET</t>
  </si>
  <si>
    <t>Majandra</t>
  </si>
  <si>
    <t>DA SILVA FERREIRA </t>
  </si>
  <si>
    <t>Layan</t>
  </si>
  <si>
    <t>GAD</t>
  </si>
  <si>
    <t>Gabirel</t>
  </si>
  <si>
    <t>Lecture hésitante</t>
  </si>
  <si>
    <t>GRIFFITH</t>
  </si>
  <si>
    <t>Timothé</t>
  </si>
  <si>
    <t>JEANTY</t>
  </si>
  <si>
    <t>Teddy</t>
  </si>
  <si>
    <t>JUDITH</t>
  </si>
  <si>
    <t>Tessa</t>
  </si>
  <si>
    <t>LEAL</t>
  </si>
  <si>
    <t>Noah</t>
  </si>
  <si>
    <t>Déforme les mots</t>
  </si>
  <si>
    <t>LEBLANC-CLET</t>
  </si>
  <si>
    <t>Nohan</t>
  </si>
  <si>
    <t>LOPES PEREIRA</t>
  </si>
  <si>
    <t>Maycon</t>
  </si>
  <si>
    <t xml:space="preserve">Décode dessyllabes </t>
  </si>
  <si>
    <t>NELSON</t>
  </si>
  <si>
    <t>Malika</t>
  </si>
  <si>
    <t>OUASSONGO</t>
  </si>
  <si>
    <t>Ymaïagg</t>
  </si>
  <si>
    <t>MDPH / Lecture mot à mot</t>
  </si>
  <si>
    <t>PARADAS SAEZ</t>
  </si>
  <si>
    <t>Léna</t>
  </si>
  <si>
    <t>Oihana</t>
  </si>
  <si>
    <t xml:space="preserve">Très belle lecture </t>
  </si>
  <si>
    <t>RODRIGUES</t>
  </si>
  <si>
    <t>Esley</t>
  </si>
  <si>
    <t>TAKOSI</t>
  </si>
  <si>
    <t>Tahitoa</t>
  </si>
  <si>
    <t>VILHENA DOS SANTOS</t>
  </si>
  <si>
    <t>Danyelly</t>
  </si>
  <si>
    <t>Lit les syllabes connues</t>
  </si>
  <si>
    <t>WARDROPE</t>
  </si>
  <si>
    <t>Johanna</t>
  </si>
  <si>
    <t>CM1</t>
  </si>
  <si>
    <t>Mme APPOLOIA M.</t>
  </si>
  <si>
    <t xml:space="preserve">Classe CM1 </t>
  </si>
  <si>
    <t>Néïma</t>
  </si>
  <si>
    <t>BEHARY LAUL SIRDER</t>
  </si>
  <si>
    <t>Thaïna</t>
  </si>
  <si>
    <t>BOIREAU</t>
  </si>
  <si>
    <t>Rayane</t>
  </si>
  <si>
    <t>BRUNO</t>
  </si>
  <si>
    <t>Nathan</t>
  </si>
  <si>
    <t>DANGLADES</t>
  </si>
  <si>
    <t>Stann</t>
  </si>
  <si>
    <t>DOS PASSOS SENA</t>
  </si>
  <si>
    <t>Yasmine</t>
  </si>
  <si>
    <t>DUKE-JOLY</t>
  </si>
  <si>
    <t>Lyliah</t>
  </si>
  <si>
    <t>HAABO</t>
  </si>
  <si>
    <t>Marie-France</t>
  </si>
  <si>
    <t>JEAN GEORGES</t>
  </si>
  <si>
    <t>Else Diane</t>
  </si>
  <si>
    <t>JEAN-CHARLES</t>
  </si>
  <si>
    <t>Tessanne</t>
  </si>
  <si>
    <t>LABRADOR</t>
  </si>
  <si>
    <t>MENCE--AFOKATI</t>
  </si>
  <si>
    <t>Maëra</t>
  </si>
  <si>
    <t>MORMIN-MENCE</t>
  </si>
  <si>
    <t>Jeyhanne</t>
  </si>
  <si>
    <t>NIAUSSAT- LEVEILLE</t>
  </si>
  <si>
    <t>Lynaïa</t>
  </si>
  <si>
    <t>Minacheka</t>
  </si>
  <si>
    <t>ROBIN</t>
  </si>
  <si>
    <t>Kyrane</t>
  </si>
  <si>
    <t>ROSIER</t>
  </si>
  <si>
    <t>Micharaly</t>
  </si>
  <si>
    <t>Elson</t>
  </si>
  <si>
    <t>SAINTE-FOIE</t>
  </si>
  <si>
    <t>Stelann</t>
  </si>
  <si>
    <t>Noélie</t>
  </si>
  <si>
    <t>Mme JADFARD K.</t>
  </si>
  <si>
    <t>Classe CM2 A</t>
  </si>
  <si>
    <t>ABADIE</t>
  </si>
  <si>
    <t>Clément</t>
  </si>
  <si>
    <t>BARBE</t>
  </si>
  <si>
    <t>Alyssa</t>
  </si>
  <si>
    <t>BELSON</t>
  </si>
  <si>
    <t>Yanaëlle</t>
  </si>
  <si>
    <t>BERTHELOT-BACE</t>
  </si>
  <si>
    <t>Gabrielle</t>
  </si>
  <si>
    <t>COUSIN</t>
  </si>
  <si>
    <t>Eaulia</t>
  </si>
  <si>
    <t>ERIPRET</t>
  </si>
  <si>
    <t>Ismérie</t>
  </si>
  <si>
    <t>FELICITE-ROYE</t>
  </si>
  <si>
    <t>Iseult</t>
  </si>
  <si>
    <t>FERNAND</t>
  </si>
  <si>
    <t>Thomas</t>
  </si>
  <si>
    <t>HARDJOPAWIRO</t>
  </si>
  <si>
    <t>Tayriss</t>
  </si>
  <si>
    <t>HEMAT</t>
  </si>
  <si>
    <t>Farell</t>
  </si>
  <si>
    <t>HIPPOLYTE</t>
  </si>
  <si>
    <t>Eurhidys</t>
  </si>
  <si>
    <t>JADFARD</t>
  </si>
  <si>
    <t>Salomé</t>
  </si>
  <si>
    <t>LENEUVE</t>
  </si>
  <si>
    <t>Abel</t>
  </si>
  <si>
    <t>Timéo</t>
  </si>
  <si>
    <t>MOREIRA DA SILVA</t>
  </si>
  <si>
    <t>Dan</t>
  </si>
  <si>
    <t>NASCIMENTO PEREIRA</t>
  </si>
  <si>
    <t>Mayra</t>
  </si>
  <si>
    <t>PANTOJA FONSECA</t>
  </si>
  <si>
    <t>Janelle Théa</t>
  </si>
  <si>
    <t>PAUL</t>
  </si>
  <si>
    <t>Michël</t>
  </si>
  <si>
    <t>POLICARP</t>
  </si>
  <si>
    <t>Auriol</t>
  </si>
  <si>
    <t>REZAIRE</t>
  </si>
  <si>
    <t>Joy</t>
  </si>
  <si>
    <t>Vanessa</t>
  </si>
  <si>
    <t>SCHMID</t>
  </si>
  <si>
    <t>Yael</t>
  </si>
  <si>
    <t>THOMAS</t>
  </si>
  <si>
    <t>Landia</t>
  </si>
  <si>
    <t>Lovens</t>
  </si>
  <si>
    <t>Soraya</t>
  </si>
  <si>
    <t>CM2</t>
  </si>
  <si>
    <t>MCLM &lt; 72</t>
  </si>
  <si>
    <t>72 ≤ MCLM ≤ 98</t>
  </si>
  <si>
    <t>99 ≤ MCLM ≤ 116</t>
  </si>
  <si>
    <t>117 ≤ MCLM ≤ 141</t>
  </si>
  <si>
    <t>MCLM &gt; 141</t>
  </si>
  <si>
    <t>Mme CHERRY S.</t>
  </si>
  <si>
    <t>Classe CM2 B</t>
  </si>
  <si>
    <t>ANOMTARUNO</t>
  </si>
  <si>
    <t>Priscilla</t>
  </si>
  <si>
    <t>BARTHELEMI-SAÏD</t>
  </si>
  <si>
    <t>LEWIS</t>
  </si>
  <si>
    <t>BRIJRAJ</t>
  </si>
  <si>
    <t>Bryan</t>
  </si>
  <si>
    <t>BRUNEAU</t>
  </si>
  <si>
    <t>DONOVANN' ISAAC</t>
  </si>
  <si>
    <t>CHARLES</t>
  </si>
  <si>
    <t>Fédline</t>
  </si>
  <si>
    <t>CIPPE</t>
  </si>
  <si>
    <t>Gayshalane</t>
  </si>
  <si>
    <t>COLIMON DESTIN</t>
  </si>
  <si>
    <t>Anndyeany</t>
  </si>
  <si>
    <t>COUMBA BECKLES</t>
  </si>
  <si>
    <t>Keïda</t>
  </si>
  <si>
    <t>CRITON TJON SIEN KIE</t>
  </si>
  <si>
    <t>Sherine</t>
  </si>
  <si>
    <t>DE RIBAMAR BARROS</t>
  </si>
  <si>
    <t>Diégo</t>
  </si>
  <si>
    <t>ELASME</t>
  </si>
  <si>
    <t>Roseberline</t>
  </si>
  <si>
    <t>ELENGA</t>
  </si>
  <si>
    <t>Sarah</t>
  </si>
  <si>
    <t>ELIBOX--MENCE</t>
  </si>
  <si>
    <t>Taylan</t>
  </si>
  <si>
    <t>GELIN</t>
  </si>
  <si>
    <t>Tania</t>
  </si>
  <si>
    <t>Christie</t>
  </si>
  <si>
    <t>LEVEILLE</t>
  </si>
  <si>
    <t>Keïlh-Ann</t>
  </si>
  <si>
    <t>METELLA</t>
  </si>
  <si>
    <t>Dany</t>
  </si>
  <si>
    <t>8O</t>
  </si>
  <si>
    <t>MONTEIRO MACIEL</t>
  </si>
  <si>
    <t>Mariana</t>
  </si>
  <si>
    <t>MONTET</t>
  </si>
  <si>
    <t>Slohane</t>
  </si>
  <si>
    <t>STANISLAS</t>
  </si>
  <si>
    <t>Arjen</t>
  </si>
  <si>
    <t>THOMAS HODEBOURG</t>
  </si>
  <si>
    <t>Ketsia</t>
  </si>
  <si>
    <t>Lovely</t>
  </si>
  <si>
    <t>VICTORINE</t>
  </si>
  <si>
    <t>Rylann</t>
  </si>
  <si>
    <t>YAGO</t>
  </si>
  <si>
    <t>Clayann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</si>
</sst>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indexed="64"/>
      <name val="Calibri"/>
    </font>
    <font>
      <sz val="11"/>
      <color indexed="64"/>
      <name val="Calibri"/>
      <scheme val="minor"/>
    </font>
    <font>
      <sz val="11"/>
      <color theme="1"/>
      <name val="Calibri"/>
    </font>
    <font>
      <sz val="10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none">
        <fgColor auto="1"/>
        <bgColor auto="1"/>
      </patternFill>
    </fill>
    <fill>
      <patternFill patternType="solid">
        <fgColor rgb="FFFCE4D6"/>
        <bgColor rgb="FFFCE4D6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11" borderId="0" xfId="0" applyFont="1" applyFill="1" applyAlignment="1">
      <alignment vertical="center" wrapText="1"/>
    </xf>
    <xf numFmtId="0" fontId="1" fillId="12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12" borderId="0" xfId="0" applyFont="1" applyFill="1" applyAlignment="1">
      <alignment vertical="center" wrapText="1"/>
    </xf>
  </cellXfs>
  <cellStyles count="1">
    <cellStyle name="Normal" xfId="0" builtinId="0"/>
  </cellStyles>
  <dxfs count="204"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99FF"/>
          <bgColor rgb="FFFF99FF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indexed="6"/>
          <bgColor indexed="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CC00CC"/>
          <bgColor rgb="FFCC00C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2" tint="-0.24994659260841701"/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F1-4D9F-85A4-DAB0F57B43F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F1-4D9F-85A4-DAB0F57B43F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F1-4D9F-85A4-DAB0F57B43F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F1-4D9F-85A4-DAB0F57B43F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F1-4D9F-85A4-DAB0F57B43F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A'!$D$38:$D$42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F1-4D9F-85A4-DAB0F57B43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C-40E9-BDE2-51819CCC57F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C-40E9-BDE2-51819CCC57F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CC-40E9-BDE2-51819CCC57F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CC-40E9-BDE2-51819CCC57F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CC-40E9-BDE2-51819CCC57F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D'!$C$38:$C$42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CC-40E9-BDE2-51819CCC57F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8C-4C66-8914-20B2BBF1C46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08C-4C66-8914-20B2BBF1C46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08C-4C66-8914-20B2BBF1C46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08C-4C66-8914-20B2BBF1C46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08C-4C66-8914-20B2BBF1C46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D'!$C$50:$C$54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8C-4C66-8914-20B2BBF1C46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BF-42BA-B31A-84D7FCD7E4D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6BF-42BA-B31A-84D7FCD7E4D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6BF-42BA-B31A-84D7FCD7E4D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6BF-42BA-B31A-84D7FCD7E4D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6BF-42BA-B31A-84D7FCD7E4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D'!$C$62:$C$66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BF-42BA-B31A-84D7FCD7E4D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41-426D-8984-C357BA3BFF3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41-426D-8984-C357BA3BFF3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41-426D-8984-C357BA3BFF3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41-426D-8984-C357BA3BFF3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41-426D-8984-C357BA3BFF3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A'!$C$38:$C$42</c:f>
              <c:strCache>
                <c:ptCount val="5"/>
                <c:pt idx="0">
                  <c:v>40 ≤ MCLM ≤ 69</c:v>
                </c:pt>
                <c:pt idx="1">
                  <c:v>70 ≤ MCLM ≤ 80</c:v>
                </c:pt>
                <c:pt idx="2">
                  <c:v>81 ≤ MCLM ≤ 101</c:v>
                </c:pt>
                <c:pt idx="3">
                  <c:v>MCLM &gt; 101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CM1 A'!$D$38:$D$42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41-426D-8984-C357BA3BFF3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309780" y="6274731"/>
      <a:ext cx="4579283" cy="239609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BA7-4C3E-948C-E47D893AC70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BA7-4C3E-948C-E47D893AC70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BA7-4C3E-948C-E47D893AC70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BA7-4C3E-948C-E47D893AC70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BA7-4C3E-948C-E47D893AC70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A'!$C$50:$C$54</c:f>
              <c:strCache>
                <c:ptCount val="5"/>
                <c:pt idx="0">
                  <c:v>40 ≤ MCLM ≤ 69</c:v>
                </c:pt>
                <c:pt idx="1">
                  <c:v>70 ≤ MCLM ≤ 80</c:v>
                </c:pt>
                <c:pt idx="2">
                  <c:v>81 ≤ MCLM ≤ 101</c:v>
                </c:pt>
                <c:pt idx="3">
                  <c:v>MCLM &gt; 101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CM1 A'!$D$50:$D$54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A7-4C3E-948C-E47D893AC70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292973" y="8755994"/>
      <a:ext cx="4570878" cy="2545415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43-4915-B14D-6E337F2E485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43-4915-B14D-6E337F2E485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43-4915-B14D-6E337F2E485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43-4915-B14D-6E337F2E485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43-4915-B14D-6E337F2E48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A'!$C$62:$C$66</c:f>
              <c:strCache>
                <c:ptCount val="5"/>
                <c:pt idx="0">
                  <c:v>40 ≤ MCLM ≤ 69</c:v>
                </c:pt>
                <c:pt idx="1">
                  <c:v>70 ≤ MCLM ≤ 80</c:v>
                </c:pt>
                <c:pt idx="2">
                  <c:v>81 ≤ MCLM ≤ 101</c:v>
                </c:pt>
                <c:pt idx="3">
                  <c:v>MCLM &gt; 101</c:v>
                </c:pt>
                <c:pt idx="4">
                  <c:v>TOTAL élèves évalués</c:v>
                </c:pt>
              </c:strCache>
            </c:strRef>
          </c:cat>
          <c:val>
            <c:numRef>
              <c:f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43-4915-B14D-6E337F2E48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4292974" y="11359680"/>
      <a:ext cx="4570878" cy="2545416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8B1-4B93-B97B-7640C650C22F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8B1-4B93-B97B-7640C650C22F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8B1-4B93-B97B-7640C650C22F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8B1-4B93-B97B-7640C650C22F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8B1-4B93-B97B-7640C650C22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B'!$D$38:$D$42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B1-4B93-B97B-7640C650C22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B69-4B35-8A66-6B2EF0D46CAF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B69-4B35-8A66-6B2EF0D46CAF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B69-4B35-8A66-6B2EF0D46CAF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B69-4B35-8A66-6B2EF0D46CAF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B69-4B35-8A66-6B2EF0D46CA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B'!$D$50:$D$54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69-4B35-8A66-6B2EF0D46CA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6D-4471-BC9A-2E9F6E949849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6D-4471-BC9A-2E9F6E949849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6D-4471-BC9A-2E9F6E949849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6D-4471-BC9A-2E9F6E949849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6D-4471-BC9A-2E9F6E94984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B'!$C$62:$C$66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6D-4471-BC9A-2E9F6E94984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C5E-42BC-89AD-2403DBABBB1E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C5E-42BC-89AD-2403DBABBB1E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C5E-42BC-89AD-2403DBABBB1E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C5E-42BC-89AD-2403DBABBB1E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C5E-42BC-89AD-2403DBABBB1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5E-42BC-89AD-2403DBABBB1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32-45A2-A7F7-9C18513F2EB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32-45A2-A7F7-9C18513F2EB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32-45A2-A7F7-9C18513F2EB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E32-45A2-A7F7-9C18513F2EB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E32-45A2-A7F7-9C18513F2EB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A'!$D$50:$D$54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32-45A2-A7F7-9C18513F2EB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36A-4A2D-90B9-787658C31B1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36A-4A2D-90B9-787658C31B1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36A-4A2D-90B9-787658C31B1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36A-4A2D-90B9-787658C31B1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36A-4A2D-90B9-787658C31B1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6A-4A2D-90B9-787658C31B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7C-4DE9-8798-7B6AC9F6B7A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7C-4DE9-8798-7B6AC9F6B7A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87C-4DE9-8798-7B6AC9F6B7A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87C-4DE9-8798-7B6AC9F6B7A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87C-4DE9-8798-7B6AC9F6B7A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C'!$C$62:$C$66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7C-4DE9-8798-7B6AC9F6B7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8C-4C43-9650-C980B033BD6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8C-4C43-9650-C980B033BD6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8C-4C43-9650-C980B033BD6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88C-4C43-9650-C980B033BD6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88C-4C43-9650-C980B033BD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8C-4C43-9650-C980B033BD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27-495C-838D-9922F1825A4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27-495C-838D-9922F1825A4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27-495C-838D-9922F1825A4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27-495C-838D-9922F1825A4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427-495C-838D-9922F1825A4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27-495C-838D-9922F1825A4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FB-4A35-8EF2-DE7EAF928E5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FB-4A35-8EF2-DE7EAF928E5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FB-4A35-8EF2-DE7EAF928E5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AFB-4A35-8EF2-DE7EAF928E5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AFB-4A35-8EF2-DE7EAF928E5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CM1 D'!$C$62:$C$66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CM1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FB-4A35-8EF2-DE7EAF928E5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369-4FD6-A805-769BBBDD4E5A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69-4FD6-A805-769BBBDD4E5A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369-4FD6-A805-769BBBDD4E5A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69-4FD6-A805-769BBBDD4E5A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  <a:miter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369-4FD6-A805-769BBBDD4E5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'!$D$38:$D$42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69-4FD6-A805-769BBBDD4E5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89-4C80-8A80-CDF0CC4F539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89-4C80-8A80-CDF0CC4F539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89-4C80-8A80-CDF0CC4F539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89-4C80-8A80-CDF0CC4F539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89-4C80-8A80-CDF0CC4F53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'!$D$50:$D$54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89-4C80-8A80-CDF0CC4F53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17D-45AD-BD6F-8EA6EB10200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7D-45AD-BD6F-8EA6EB10200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17D-45AD-BD6F-8EA6EB10200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17D-45AD-BD6F-8EA6EB10200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17D-45AD-BD6F-8EA6EB1020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A 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7D-45AD-BD6F-8EA6EB1020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FB4-49AB-9DEC-DF295B8AF2E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FB4-49AB-9DEC-DF295B8AF2E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FB4-49AB-9DEC-DF295B8AF2E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FB4-49AB-9DEC-DF295B8AF2E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FB4-49AB-9DEC-DF295B8AF2E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B'!$D$38:$D$42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B4-49AB-9DEC-DF295B8AF2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26-4474-8D0C-0460BFFB5EA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26-4474-8D0C-0460BFFB5EA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26-4474-8D0C-0460BFFB5EA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26-4474-8D0C-0460BFFB5EA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26-4474-8D0C-0460BFFB5EA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B'!$D$50:$D$54</c:f>
              <c:numCache>
                <c:formatCode>General</c:formatCode>
                <c:ptCount val="5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26-4474-8D0C-0460BFFB5E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DC-42DA-972F-41EE3B9C929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DC-42DA-972F-41EE3B9C929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DC-42DA-972F-41EE3B9C929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DC-42DA-972F-41EE3B9C929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DC-42DA-972F-41EE3B9C92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A'!$C$62:$C$66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DC-42DA-972F-41EE3B9C92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F1-42A5-A771-85F0067FD3A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2F1-42A5-A771-85F0067FD3A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F1-42A5-A771-85F0067FD3A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2F1-42A5-A771-85F0067FD3A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2F1-42A5-A771-85F0067FD3A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B'!$C$62:$C$66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F1-42A5-A771-85F0067FD3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1-40AA-BBB4-B55C0A8E60C5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1-40AA-BBB4-B55C0A8E60C5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1-40AA-BBB4-B55C0A8E60C5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1-40AA-BBB4-B55C0A8E60C5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1-40AA-BBB4-B55C0A8E60C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A1-40AA-BBB4-B55C0A8E60C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BAF-4F3F-B8F0-A2F46223B1E2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BAF-4F3F-B8F0-A2F46223B1E2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BAF-4F3F-B8F0-A2F46223B1E2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BAF-4F3F-B8F0-A2F46223B1E2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BAF-4F3F-B8F0-A2F46223B1E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AF-4F3F-B8F0-A2F46223B1E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0B-4FF6-92E0-ABA5EA13841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0B-4FF6-92E0-ABA5EA13841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0B-4FF6-92E0-ABA5EA13841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E0B-4FF6-92E0-ABA5EA13841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E0B-4FF6-92E0-ABA5EA1384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C'!$C$62:$C$66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0B-4FF6-92E0-ABA5EA1384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452-4BFD-9C37-8B945F98D50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52-4BFD-9C37-8B945F98D50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452-4BFD-9C37-8B945F98D500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452-4BFD-9C37-8B945F98D500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452-4BFD-9C37-8B945F98D50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D'!$C$38:$C$42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52-4BFD-9C37-8B945F98D50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75-458E-A9E3-8202E1F54743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75-458E-A9E3-8202E1F5474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75-458E-A9E3-8202E1F54743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75-458E-A9E3-8202E1F54743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75-458E-A9E3-8202E1F5474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D'!$C$50:$C$54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75-458E-A9E3-8202E1F5474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47-42D1-B38E-962102DA8F7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47-42D1-B38E-962102DA8F7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647-42D1-B38E-962102DA8F7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647-42D1-B38E-962102DA8F7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647-42D1-B38E-962102DA8F7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CM2 D'!$C$62:$C$66</c:f>
              <c:strCache>
                <c:ptCount val="5"/>
                <c:pt idx="0">
                  <c:v>MCLM &lt; 72</c:v>
                </c:pt>
                <c:pt idx="1">
                  <c:v>72 ≤ MCLM ≤ 98</c:v>
                </c:pt>
                <c:pt idx="2">
                  <c:v>99 ≤ MCLM ≤ 116</c:v>
                </c:pt>
                <c:pt idx="3">
                  <c:v>117 ≤ MCLM ≤ 141</c:v>
                </c:pt>
                <c:pt idx="4">
                  <c:v>MCLM &gt; 141</c:v>
                </c:pt>
              </c:strCache>
            </c:strRef>
          </c:cat>
          <c:val>
            <c:numRef>
              <c:f>'fluence CM2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47-42D1-B38E-962102DA8F7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65-4B7E-ABC6-B8C7E54CB9DD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65-4B7E-ABC6-B8C7E54CB9DD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65-4B7E-ABC6-B8C7E54CB9DD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C65-4B7E-ABC6-B8C7E54CB9DD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C65-4B7E-ABC6-B8C7E54CB9D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CE1'!$C$38:$C$42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65-4B7E-ABC6-B8C7E54CB9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</a:p>
        </c:rich>
      </c:tx>
      <c:layout/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8E2-411E-B6FA-40C035B28176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8E2-411E-B6FA-40C035B28176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8E2-411E-B6FA-40C035B28176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8E2-411E-B6FA-40C035B28176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8E2-411E-B6FA-40C035B2817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'fluence CE1'!$C$50:$C$54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CE1'!$D$50:$D$54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E2-411E-B6FA-40C035B2817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AA-47AF-86C1-AB6067ED6BC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AA-47AF-86C1-AB6067ED6BC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AA-47AF-86C1-AB6067ED6BC7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AA-47AF-86C1-AB6067ED6BC7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AA-47AF-86C1-AB6067ED6BC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CE1'!$C$62:$C$66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CE1'!$D$62:$D$66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6AA-47AF-86C1-AB6067ED6BC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9.27479174962028E-2"/>
          <c:y val="2.9549177276450005E-2"/>
        </c:manualLayout>
      </c:layout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C48-4A4D-BD97-18A892D44EC8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C48-4A4D-BD97-18A892D44EC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C48-4A4D-BD97-18A892D44EC8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C48-4A4D-BD97-18A892D44EC8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C48-4A4D-BD97-18A892D44EC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C'!$C$38:$C$42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48-4A4D-BD97-18A892D44EC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0A-4537-82A4-201B0C4905AB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10A-4537-82A4-201B0C4905A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10A-4537-82A4-201B0C4905AB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10A-4537-82A4-201B0C4905AB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10A-4537-82A4-201B0C4905A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C'!$C$50:$C$54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0A-4537-82A4-201B0C4905A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A8C-4906-A53E-8584A0997554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A8C-4906-A53E-8584A0997554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A8C-4906-A53E-8584A0997554}"/>
              </c:ext>
            </c:extLst>
          </c:dPt>
          <c:dPt>
            <c:idx val="3"/>
            <c:bubble3D val="0"/>
            <c:spPr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A8C-4906-A53E-8584A0997554}"/>
              </c:ext>
            </c:extLst>
          </c:dPt>
          <c:dPt>
            <c:idx val="4"/>
            <c:bubble3D val="0"/>
            <c:spPr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outerShdw blurRad="254000" sx="102000" sy="102000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A8C-4906-A53E-8584A09975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2700000" dir="38100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'fluence CE2 C'!$C$62:$C$66</c:f>
              <c:strCache>
                <c:ptCount val="5"/>
                <c:pt idx="0">
                  <c:v>MCLM &lt; 40</c:v>
                </c:pt>
                <c:pt idx="1">
                  <c:v>40 ≤ MCLM ≤ 69</c:v>
                </c:pt>
                <c:pt idx="2">
                  <c:v>70 ≤ MCLM ≤ 80</c:v>
                </c:pt>
                <c:pt idx="3">
                  <c:v>81 ≤ MCLM ≤ 101</c:v>
                </c:pt>
                <c:pt idx="4">
                  <c:v>MCLM &gt; 101</c:v>
                </c:pt>
              </c:strCache>
            </c:strRef>
          </c:cat>
          <c:val>
            <c:numRef>
              <c:f>'fluence CE2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8C-4906-A53E-8584A09975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</c:spPr>
    </c:plotArea>
    <c:legend>
      <c:legendPos val="r"/>
      <c:overlay val="0"/>
      <c:spPr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34</xdr:row>
      <xdr:rowOff>102531</xdr:rowOff>
    </xdr:from>
    <xdr:to>
      <xdr:col>7</xdr:col>
      <xdr:colOff>126063</xdr:colOff>
      <xdr:row>45</xdr:row>
      <xdr:rowOff>145952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235323</xdr:colOff>
      <xdr:row>46</xdr:row>
      <xdr:rowOff>50144</xdr:rowOff>
    </xdr:from>
    <xdr:to>
      <xdr:col>7</xdr:col>
      <xdr:colOff>100852</xdr:colOff>
      <xdr:row>58</xdr:row>
      <xdr:rowOff>61911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235324</xdr:colOff>
      <xdr:row>58</xdr:row>
      <xdr:rowOff>120180</xdr:rowOff>
    </xdr:from>
    <xdr:to>
      <xdr:col>7</xdr:col>
      <xdr:colOff>100854</xdr:colOff>
      <xdr:row>70</xdr:row>
      <xdr:rowOff>131947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252128</xdr:colOff>
      <xdr:row>35</xdr:row>
      <xdr:rowOff>102533</xdr:rowOff>
    </xdr:from>
    <xdr:to>
      <xdr:col>7</xdr:col>
      <xdr:colOff>126063</xdr:colOff>
      <xdr:row>46</xdr:row>
      <xdr:rowOff>145954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65" sqref="J6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</v>
      </c>
      <c r="F2" s="3" t="s">
        <v>2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9</v>
      </c>
      <c r="D5" s="7" t="s">
        <v>10</v>
      </c>
      <c r="E5" s="8">
        <v>53</v>
      </c>
      <c r="F5" s="9">
        <v>53</v>
      </c>
      <c r="G5" s="9"/>
      <c r="H5" s="10"/>
    </row>
    <row r="6" spans="2:8" ht="30" x14ac:dyDescent="0.25">
      <c r="B6" s="4">
        <v>2</v>
      </c>
      <c r="C6" s="11" t="s">
        <v>9</v>
      </c>
      <c r="D6" s="11" t="s">
        <v>11</v>
      </c>
      <c r="E6" s="12">
        <v>0</v>
      </c>
      <c r="F6" s="9">
        <v>13</v>
      </c>
      <c r="G6" s="9"/>
      <c r="H6" s="13" t="s">
        <v>12</v>
      </c>
    </row>
    <row r="7" spans="2:8" x14ac:dyDescent="0.25">
      <c r="B7" s="4">
        <v>3</v>
      </c>
      <c r="C7" s="7" t="s">
        <v>13</v>
      </c>
      <c r="D7" s="7" t="s">
        <v>14</v>
      </c>
      <c r="E7" s="8">
        <v>73</v>
      </c>
      <c r="F7" s="9">
        <v>77</v>
      </c>
      <c r="G7" s="9"/>
      <c r="H7" s="10"/>
    </row>
    <row r="8" spans="2:8" ht="30" x14ac:dyDescent="0.25">
      <c r="B8" s="4">
        <v>4</v>
      </c>
      <c r="C8" s="7" t="s">
        <v>15</v>
      </c>
      <c r="D8" s="7" t="s">
        <v>16</v>
      </c>
      <c r="E8" s="8">
        <v>57</v>
      </c>
      <c r="F8" s="9">
        <v>57</v>
      </c>
      <c r="G8" s="9"/>
      <c r="H8" s="10" t="s">
        <v>17</v>
      </c>
    </row>
    <row r="9" spans="2:8" ht="15" customHeight="1" x14ac:dyDescent="0.25">
      <c r="B9" s="4">
        <v>5</v>
      </c>
      <c r="C9" s="7" t="s">
        <v>18</v>
      </c>
      <c r="D9" s="7" t="s">
        <v>19</v>
      </c>
      <c r="E9" s="8">
        <v>44</v>
      </c>
      <c r="F9" s="9">
        <v>37</v>
      </c>
      <c r="G9" s="9"/>
      <c r="H9" s="10"/>
    </row>
    <row r="10" spans="2:8" x14ac:dyDescent="0.25">
      <c r="B10" s="4">
        <v>6</v>
      </c>
      <c r="C10" s="7" t="s">
        <v>20</v>
      </c>
      <c r="D10" s="7" t="s">
        <v>14</v>
      </c>
      <c r="E10" s="8">
        <v>116</v>
      </c>
      <c r="F10" s="9">
        <v>132</v>
      </c>
      <c r="G10" s="9"/>
      <c r="H10" s="10"/>
    </row>
    <row r="11" spans="2:8" x14ac:dyDescent="0.25">
      <c r="B11" s="4">
        <v>7</v>
      </c>
      <c r="C11" s="7" t="s">
        <v>21</v>
      </c>
      <c r="D11" s="7" t="s">
        <v>22</v>
      </c>
      <c r="E11" s="8">
        <v>98</v>
      </c>
      <c r="F11" s="9">
        <v>67</v>
      </c>
      <c r="G11" s="9"/>
      <c r="H11" s="10"/>
    </row>
    <row r="12" spans="2:8" x14ac:dyDescent="0.25">
      <c r="B12" s="4">
        <v>8</v>
      </c>
      <c r="C12" s="7" t="s">
        <v>23</v>
      </c>
      <c r="D12" s="7" t="s">
        <v>24</v>
      </c>
      <c r="E12" s="8">
        <v>6</v>
      </c>
      <c r="F12" s="9">
        <v>0</v>
      </c>
      <c r="G12" s="9"/>
      <c r="H12" s="10" t="s">
        <v>25</v>
      </c>
    </row>
    <row r="13" spans="2:8" x14ac:dyDescent="0.25">
      <c r="B13" s="4">
        <v>9</v>
      </c>
      <c r="C13" s="7" t="s">
        <v>26</v>
      </c>
      <c r="D13" s="7" t="s">
        <v>27</v>
      </c>
      <c r="E13" s="8">
        <v>61</v>
      </c>
      <c r="F13" s="9">
        <v>58</v>
      </c>
      <c r="G13" s="9"/>
      <c r="H13" s="10" t="s">
        <v>28</v>
      </c>
    </row>
    <row r="14" spans="2:8" x14ac:dyDescent="0.25">
      <c r="B14" s="4">
        <v>10</v>
      </c>
      <c r="C14" s="11" t="s">
        <v>29</v>
      </c>
      <c r="D14" s="11" t="s">
        <v>30</v>
      </c>
      <c r="E14" s="12">
        <v>10</v>
      </c>
      <c r="F14" s="9">
        <v>14</v>
      </c>
      <c r="G14" s="9"/>
      <c r="H14" s="13" t="s">
        <v>31</v>
      </c>
    </row>
    <row r="15" spans="2:8" x14ac:dyDescent="0.25">
      <c r="B15" s="4">
        <v>11</v>
      </c>
      <c r="C15" s="11" t="s">
        <v>32</v>
      </c>
      <c r="D15" s="11" t="s">
        <v>33</v>
      </c>
      <c r="E15" s="12">
        <v>16</v>
      </c>
      <c r="F15" s="9">
        <v>10</v>
      </c>
      <c r="G15" s="9"/>
      <c r="H15" s="13" t="s">
        <v>34</v>
      </c>
    </row>
    <row r="16" spans="2:8" ht="15" customHeight="1" x14ac:dyDescent="0.25">
      <c r="B16" s="4">
        <v>12</v>
      </c>
      <c r="C16" s="7" t="s">
        <v>35</v>
      </c>
      <c r="D16" s="7" t="s">
        <v>36</v>
      </c>
      <c r="E16" s="8">
        <v>73</v>
      </c>
      <c r="F16" s="9">
        <v>77</v>
      </c>
      <c r="G16" s="9"/>
      <c r="H16" s="10"/>
    </row>
    <row r="17" spans="2:8" x14ac:dyDescent="0.25">
      <c r="B17" s="4">
        <v>13</v>
      </c>
      <c r="C17" s="7" t="s">
        <v>37</v>
      </c>
      <c r="D17" s="7" t="s">
        <v>38</v>
      </c>
      <c r="E17" s="8">
        <v>83</v>
      </c>
      <c r="F17" s="9">
        <v>74</v>
      </c>
      <c r="G17" s="9"/>
      <c r="H17" s="10"/>
    </row>
    <row r="18" spans="2:8" x14ac:dyDescent="0.25">
      <c r="B18" s="4">
        <v>14</v>
      </c>
      <c r="C18" s="7" t="s">
        <v>39</v>
      </c>
      <c r="D18" s="7" t="s">
        <v>40</v>
      </c>
      <c r="E18" s="8">
        <v>74</v>
      </c>
      <c r="F18" s="9">
        <v>71</v>
      </c>
      <c r="G18" s="9"/>
      <c r="H18" s="10"/>
    </row>
    <row r="19" spans="2:8" x14ac:dyDescent="0.25">
      <c r="B19" s="4">
        <v>15</v>
      </c>
      <c r="C19" s="7" t="s">
        <v>41</v>
      </c>
      <c r="D19" s="7" t="s">
        <v>42</v>
      </c>
      <c r="E19" s="8">
        <v>79</v>
      </c>
      <c r="F19" s="9">
        <v>77</v>
      </c>
      <c r="G19" s="9"/>
      <c r="H19" s="10"/>
    </row>
    <row r="20" spans="2:8" x14ac:dyDescent="0.25">
      <c r="B20" s="4">
        <v>16</v>
      </c>
      <c r="C20" s="7" t="s">
        <v>43</v>
      </c>
      <c r="D20" s="7" t="s">
        <v>44</v>
      </c>
      <c r="E20" s="8">
        <v>47</v>
      </c>
      <c r="F20" s="9">
        <v>76</v>
      </c>
      <c r="G20" s="9"/>
      <c r="H20" s="10"/>
    </row>
    <row r="21" spans="2:8" x14ac:dyDescent="0.25">
      <c r="B21" s="4">
        <v>17</v>
      </c>
      <c r="C21" s="7" t="s">
        <v>45</v>
      </c>
      <c r="D21" s="7" t="s">
        <v>46</v>
      </c>
      <c r="E21" s="8">
        <v>58</v>
      </c>
      <c r="F21" s="9">
        <v>69</v>
      </c>
      <c r="G21" s="9"/>
      <c r="H21" s="14"/>
    </row>
    <row r="22" spans="2:8" x14ac:dyDescent="0.25">
      <c r="B22" s="4">
        <v>18</v>
      </c>
      <c r="C22" s="7" t="s">
        <v>47</v>
      </c>
      <c r="D22" s="7" t="s">
        <v>48</v>
      </c>
      <c r="E22" s="8">
        <v>72</v>
      </c>
      <c r="F22" s="9">
        <v>82</v>
      </c>
      <c r="G22" s="9"/>
      <c r="H22" s="14"/>
    </row>
    <row r="23" spans="2:8" x14ac:dyDescent="0.25">
      <c r="B23" s="4">
        <v>19</v>
      </c>
      <c r="C23" s="15" t="s">
        <v>49</v>
      </c>
      <c r="D23" s="15" t="s">
        <v>50</v>
      </c>
      <c r="E23" s="8">
        <v>101</v>
      </c>
      <c r="F23" s="9">
        <v>120</v>
      </c>
      <c r="G23" s="9"/>
      <c r="H23" s="14"/>
    </row>
    <row r="24" spans="2:8" x14ac:dyDescent="0.25">
      <c r="B24" s="4">
        <v>20</v>
      </c>
      <c r="C24" s="7" t="s">
        <v>51</v>
      </c>
      <c r="D24" s="7" t="s">
        <v>52</v>
      </c>
      <c r="E24" s="8">
        <v>104</v>
      </c>
      <c r="F24" s="9">
        <v>0</v>
      </c>
      <c r="G24" s="9"/>
      <c r="H24" s="14"/>
    </row>
    <row r="25" spans="2:8" x14ac:dyDescent="0.25">
      <c r="B25" s="4">
        <v>21</v>
      </c>
      <c r="C25" s="11" t="s">
        <v>53</v>
      </c>
      <c r="D25" s="11" t="s">
        <v>54</v>
      </c>
      <c r="E25" s="16">
        <v>8</v>
      </c>
      <c r="F25" s="4">
        <v>25</v>
      </c>
      <c r="G25" s="4"/>
      <c r="H25" s="17" t="s">
        <v>55</v>
      </c>
    </row>
    <row r="26" spans="2:8" x14ac:dyDescent="0.25">
      <c r="B26" s="4">
        <v>22</v>
      </c>
      <c r="C26" s="7" t="s">
        <v>56</v>
      </c>
      <c r="D26" s="7" t="s">
        <v>57</v>
      </c>
      <c r="E26" s="18">
        <v>66</v>
      </c>
      <c r="F26" s="4">
        <v>82</v>
      </c>
      <c r="G26" s="4"/>
      <c r="H26" s="14"/>
    </row>
    <row r="27" spans="2:8" x14ac:dyDescent="0.25">
      <c r="B27" s="4">
        <v>23</v>
      </c>
      <c r="C27" s="7" t="s">
        <v>58</v>
      </c>
      <c r="D27" s="7" t="s">
        <v>59</v>
      </c>
      <c r="E27" s="18">
        <v>69</v>
      </c>
      <c r="F27" s="4">
        <v>84</v>
      </c>
      <c r="G27" s="4"/>
      <c r="H27" s="14"/>
    </row>
    <row r="28" spans="2:8" x14ac:dyDescent="0.25">
      <c r="B28" s="4">
        <v>24</v>
      </c>
      <c r="C28" s="19"/>
      <c r="D28" s="19"/>
      <c r="E28" s="9"/>
      <c r="F28" s="9"/>
      <c r="G28" s="9"/>
      <c r="H28" s="2"/>
    </row>
    <row r="29" spans="2:8" x14ac:dyDescent="0.25">
      <c r="B29" s="4">
        <v>25</v>
      </c>
      <c r="C29" s="19"/>
      <c r="D29" s="19"/>
      <c r="E29" s="4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61</v>
      </c>
      <c r="E37" s="22"/>
    </row>
    <row r="38" spans="2:8" x14ac:dyDescent="0.25">
      <c r="C38" s="23" t="s">
        <v>62</v>
      </c>
      <c r="D38" s="4">
        <f>COUNTIF(E5:E34,"&lt;40")</f>
        <v>5</v>
      </c>
      <c r="E38" s="2"/>
    </row>
    <row r="39" spans="2:8" x14ac:dyDescent="0.25">
      <c r="C39" s="24" t="s">
        <v>63</v>
      </c>
      <c r="D39" s="4">
        <f>SUMPRODUCT((E5:E34&gt;=40)*(E5:E34&lt;=69))</f>
        <v>8</v>
      </c>
      <c r="E39" s="2"/>
    </row>
    <row r="40" spans="2:8" x14ac:dyDescent="0.25">
      <c r="C40" s="25" t="s">
        <v>64</v>
      </c>
      <c r="D40" s="4">
        <f>SUMPRODUCT((E5:E34&gt;=70)*(E5:E34&lt;=80))</f>
        <v>5</v>
      </c>
      <c r="E40" s="2"/>
    </row>
    <row r="41" spans="2:8" x14ac:dyDescent="0.25">
      <c r="C41" s="26" t="s">
        <v>65</v>
      </c>
      <c r="D41" s="4">
        <f>SUMPRODUCT((E5:E34&gt;=81)*(E5:E34&lt;=101))</f>
        <v>3</v>
      </c>
      <c r="E41" s="2"/>
    </row>
    <row r="42" spans="2:8" x14ac:dyDescent="0.25">
      <c r="C42" s="27" t="s">
        <v>66</v>
      </c>
      <c r="D42" s="4">
        <f>COUNTIF(E5:E34,"&gt;101")</f>
        <v>2</v>
      </c>
      <c r="E42" s="2"/>
    </row>
    <row r="43" spans="2:8" x14ac:dyDescent="0.25">
      <c r="C43" s="28" t="s">
        <v>67</v>
      </c>
      <c r="D43" s="29">
        <v>22</v>
      </c>
      <c r="E43" s="2"/>
    </row>
    <row r="44" spans="2:8" x14ac:dyDescent="0.25">
      <c r="C44" s="30" t="s">
        <v>68</v>
      </c>
      <c r="D44" s="31">
        <v>1</v>
      </c>
      <c r="E44" s="2"/>
    </row>
    <row r="45" spans="2:8" x14ac:dyDescent="0.25">
      <c r="C45" s="32" t="s">
        <v>69</v>
      </c>
      <c r="D45" s="4">
        <v>0</v>
      </c>
      <c r="E45" s="2"/>
    </row>
    <row r="46" spans="2:8" x14ac:dyDescent="0.25">
      <c r="C46" s="28" t="s">
        <v>70</v>
      </c>
      <c r="D46" s="29">
        <f>SUM(D43:D45)</f>
        <v>23</v>
      </c>
      <c r="E46" s="2"/>
    </row>
    <row r="49" spans="3:4" ht="45" x14ac:dyDescent="0.25">
      <c r="C49" s="9" t="s">
        <v>71</v>
      </c>
      <c r="D49" s="9" t="s">
        <v>61</v>
      </c>
    </row>
    <row r="50" spans="3:4" x14ac:dyDescent="0.25">
      <c r="C50" s="23" t="s">
        <v>62</v>
      </c>
      <c r="D50" s="4">
        <f>COUNTIF(F5:F34,"&lt;40")</f>
        <v>7</v>
      </c>
    </row>
    <row r="51" spans="3:4" x14ac:dyDescent="0.25">
      <c r="C51" s="24" t="s">
        <v>63</v>
      </c>
      <c r="D51" s="4">
        <f>SUMPRODUCT((F5:F34&gt;=40)*(F5:F34&lt;=69))</f>
        <v>5</v>
      </c>
    </row>
    <row r="52" spans="3:4" x14ac:dyDescent="0.25">
      <c r="C52" s="25" t="s">
        <v>64</v>
      </c>
      <c r="D52" s="4">
        <f>SUMPRODUCT((F5:F34&gt;=70)*(F5:F34&lt;=80))</f>
        <v>6</v>
      </c>
    </row>
    <row r="53" spans="3:4" x14ac:dyDescent="0.25">
      <c r="C53" s="26" t="s">
        <v>65</v>
      </c>
      <c r="D53" s="4">
        <f>SUMPRODUCT((F5:F34&gt;=81)*(F5:F34&lt;=101))</f>
        <v>3</v>
      </c>
    </row>
    <row r="54" spans="3:4" x14ac:dyDescent="0.25">
      <c r="C54" s="27" t="s">
        <v>66</v>
      </c>
      <c r="D54" s="4">
        <f>COUNTIF(F5:F34,"&gt;101")</f>
        <v>2</v>
      </c>
    </row>
    <row r="55" spans="3:4" x14ac:dyDescent="0.25">
      <c r="C55" s="28" t="s">
        <v>67</v>
      </c>
      <c r="D55" s="29">
        <v>22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v>1</v>
      </c>
    </row>
    <row r="58" spans="3:4" x14ac:dyDescent="0.25">
      <c r="C58" s="28" t="s">
        <v>70</v>
      </c>
      <c r="D58" s="29">
        <f>SUM(D55:D57)</f>
        <v>23</v>
      </c>
    </row>
    <row r="61" spans="3:4" ht="45" x14ac:dyDescent="0.25">
      <c r="C61" s="9" t="s">
        <v>72</v>
      </c>
      <c r="D61" s="9" t="s">
        <v>61</v>
      </c>
    </row>
    <row r="62" spans="3:4" x14ac:dyDescent="0.25">
      <c r="C62" s="23" t="s">
        <v>62</v>
      </c>
      <c r="D62" s="4">
        <f>COUNTIF(G5:G34,"&lt;40")</f>
        <v>0</v>
      </c>
    </row>
    <row r="63" spans="3:4" x14ac:dyDescent="0.25">
      <c r="C63" s="24" t="s">
        <v>63</v>
      </c>
      <c r="D63" s="4">
        <f>SUMPRODUCT((G5:G34&gt;=40)*(G5:G34&lt;=69))</f>
        <v>0</v>
      </c>
    </row>
    <row r="64" spans="3:4" x14ac:dyDescent="0.25">
      <c r="C64" s="25" t="s">
        <v>64</v>
      </c>
      <c r="D64" s="4">
        <f>SUMPRODUCT((G5:G34&gt;=70)*(G5:G34&lt;=80))</f>
        <v>0</v>
      </c>
    </row>
    <row r="65" spans="3:4" x14ac:dyDescent="0.25">
      <c r="C65" s="26" t="s">
        <v>65</v>
      </c>
      <c r="D65" s="4">
        <f>SUMPRODUCT((G5:G34&gt;=81)*(G5:G34&lt;=101))</f>
        <v>0</v>
      </c>
    </row>
    <row r="66" spans="3:4" x14ac:dyDescent="0.25">
      <c r="C66" s="27" t="s">
        <v>66</v>
      </c>
      <c r="D66" s="4">
        <f>COUNTIF(G5:G34,"&gt;101")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E5:G34">
    <cfRule type="containsText" dxfId="203" priority="8" operator="containsText" text="Non évaluable">
      <formula>NOT(ISERROR(SEARCH("Non évaluable",E5)))</formula>
    </cfRule>
  </conditionalFormatting>
  <conditionalFormatting sqref="E5:G34">
    <cfRule type="containsText" dxfId="202" priority="9" operator="containsText" text="Absent">
      <formula>NOT(ISERROR(SEARCH("Absent",E5)))</formula>
    </cfRule>
  </conditionalFormatting>
  <conditionalFormatting sqref="E5:G34">
    <cfRule type="cellIs" dxfId="201" priority="10" operator="lessThan">
      <formula>40</formula>
    </cfRule>
  </conditionalFormatting>
  <conditionalFormatting sqref="E5:G34">
    <cfRule type="cellIs" dxfId="200" priority="11" operator="between">
      <formula>40</formula>
      <formula>69</formula>
    </cfRule>
  </conditionalFormatting>
  <conditionalFormatting sqref="E5:G34">
    <cfRule type="cellIs" dxfId="199" priority="12" operator="between">
      <formula>70</formula>
      <formula>80</formula>
    </cfRule>
  </conditionalFormatting>
  <conditionalFormatting sqref="E5:G34">
    <cfRule type="cellIs" dxfId="198" priority="13" operator="between">
      <formula>81</formula>
      <formula>101</formula>
    </cfRule>
  </conditionalFormatting>
  <conditionalFormatting sqref="E5:G34">
    <cfRule type="cellIs" dxfId="197" priority="14" operator="greaterThan">
      <formula>101</formula>
    </cfRule>
  </conditionalFormatting>
  <conditionalFormatting sqref="E30">
    <cfRule type="containsText" dxfId="196" priority="1" operator="containsText" text="Non évaluable">
      <formula>NOT(ISERROR(SEARCH("Non évaluable",E30)))</formula>
    </cfRule>
  </conditionalFormatting>
  <conditionalFormatting sqref="E30">
    <cfRule type="containsText" dxfId="195" priority="2" operator="containsText" text="Absent">
      <formula>NOT(ISERROR(SEARCH("Absent",E30)))</formula>
    </cfRule>
  </conditionalFormatting>
  <conditionalFormatting sqref="E30">
    <cfRule type="cellIs" dxfId="194" priority="3" operator="lessThan">
      <formula>40</formula>
    </cfRule>
  </conditionalFormatting>
  <conditionalFormatting sqref="E30">
    <cfRule type="cellIs" dxfId="193" priority="4" operator="between">
      <formula>40</formula>
      <formula>69</formula>
    </cfRule>
  </conditionalFormatting>
  <conditionalFormatting sqref="E30">
    <cfRule type="cellIs" dxfId="192" priority="5" operator="between">
      <formula>70</formula>
      <formula>80</formula>
    </cfRule>
  </conditionalFormatting>
  <conditionalFormatting sqref="E30">
    <cfRule type="cellIs" dxfId="191" priority="6" operator="between">
      <formula>81</formula>
      <formula>101</formula>
    </cfRule>
  </conditionalFormatting>
  <conditionalFormatting sqref="E30">
    <cfRule type="cellIs" dxfId="190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23" sqref="J2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269</v>
      </c>
      <c r="F2" s="3" t="s">
        <v>270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271</v>
      </c>
      <c r="D5" s="7" t="s">
        <v>272</v>
      </c>
      <c r="E5" s="8">
        <v>121</v>
      </c>
      <c r="F5" s="9">
        <v>125</v>
      </c>
      <c r="G5" s="9"/>
      <c r="H5" s="9"/>
    </row>
    <row r="6" spans="2:8" x14ac:dyDescent="0.25">
      <c r="B6" s="4">
        <v>2</v>
      </c>
      <c r="C6" s="7" t="s">
        <v>273</v>
      </c>
      <c r="D6" s="7" t="s">
        <v>274</v>
      </c>
      <c r="E6" s="8">
        <v>193</v>
      </c>
      <c r="F6" s="9">
        <v>190</v>
      </c>
      <c r="G6" s="9"/>
      <c r="H6" s="9"/>
    </row>
    <row r="7" spans="2:8" x14ac:dyDescent="0.25">
      <c r="B7" s="4">
        <v>3</v>
      </c>
      <c r="C7" s="7" t="s">
        <v>275</v>
      </c>
      <c r="D7" s="7" t="s">
        <v>276</v>
      </c>
      <c r="E7" s="8">
        <v>90</v>
      </c>
      <c r="F7" s="9">
        <v>91</v>
      </c>
      <c r="G7" s="9"/>
      <c r="H7" s="9"/>
    </row>
    <row r="8" spans="2:8" x14ac:dyDescent="0.25">
      <c r="B8" s="4">
        <v>4</v>
      </c>
      <c r="C8" s="7" t="s">
        <v>277</v>
      </c>
      <c r="D8" s="7" t="s">
        <v>278</v>
      </c>
      <c r="E8" s="8">
        <v>86</v>
      </c>
      <c r="F8" s="9">
        <v>88</v>
      </c>
      <c r="G8" s="9"/>
      <c r="H8" s="9"/>
    </row>
    <row r="9" spans="2:8" ht="15" customHeight="1" x14ac:dyDescent="0.25">
      <c r="B9" s="4">
        <v>5</v>
      </c>
      <c r="C9" s="7" t="s">
        <v>279</v>
      </c>
      <c r="D9" s="7" t="s">
        <v>280</v>
      </c>
      <c r="E9" s="8">
        <v>85</v>
      </c>
      <c r="F9" s="9">
        <v>87</v>
      </c>
      <c r="G9" s="9"/>
      <c r="H9" s="9"/>
    </row>
    <row r="10" spans="2:8" x14ac:dyDescent="0.25">
      <c r="B10" s="4">
        <v>6</v>
      </c>
      <c r="C10" s="7" t="s">
        <v>281</v>
      </c>
      <c r="D10" s="7" t="s">
        <v>282</v>
      </c>
      <c r="E10" s="8">
        <v>108</v>
      </c>
      <c r="F10" s="9">
        <v>108</v>
      </c>
      <c r="G10" s="9"/>
      <c r="H10" s="9"/>
    </row>
    <row r="11" spans="2:8" x14ac:dyDescent="0.25">
      <c r="B11" s="4">
        <v>7</v>
      </c>
      <c r="C11" s="7" t="s">
        <v>283</v>
      </c>
      <c r="D11" s="7" t="s">
        <v>284</v>
      </c>
      <c r="E11" s="8">
        <v>72</v>
      </c>
      <c r="F11" s="9">
        <v>74</v>
      </c>
      <c r="G11" s="9"/>
      <c r="H11" s="9"/>
    </row>
    <row r="12" spans="2:8" x14ac:dyDescent="0.25">
      <c r="B12" s="4">
        <v>8</v>
      </c>
      <c r="C12" s="7" t="s">
        <v>285</v>
      </c>
      <c r="D12" s="7" t="s">
        <v>286</v>
      </c>
      <c r="E12" s="8">
        <v>65</v>
      </c>
      <c r="F12" s="9">
        <v>66</v>
      </c>
      <c r="G12" s="9"/>
      <c r="H12" s="9"/>
    </row>
    <row r="13" spans="2:8" x14ac:dyDescent="0.25">
      <c r="B13" s="4">
        <v>9</v>
      </c>
      <c r="C13" s="7" t="s">
        <v>287</v>
      </c>
      <c r="D13" s="7" t="s">
        <v>288</v>
      </c>
      <c r="E13" s="8">
        <v>150</v>
      </c>
      <c r="F13" s="9">
        <v>154</v>
      </c>
      <c r="G13" s="9"/>
      <c r="H13" s="9"/>
    </row>
    <row r="14" spans="2:8" x14ac:dyDescent="0.25">
      <c r="B14" s="4">
        <v>10</v>
      </c>
      <c r="C14" s="7" t="s">
        <v>289</v>
      </c>
      <c r="D14" s="7" t="s">
        <v>290</v>
      </c>
      <c r="E14" s="8">
        <v>92</v>
      </c>
      <c r="F14" s="9">
        <v>94</v>
      </c>
      <c r="G14" s="9"/>
      <c r="H14" s="9"/>
    </row>
    <row r="15" spans="2:8" x14ac:dyDescent="0.25">
      <c r="B15" s="4">
        <v>11</v>
      </c>
      <c r="C15" s="11" t="s">
        <v>291</v>
      </c>
      <c r="D15" s="11" t="s">
        <v>292</v>
      </c>
      <c r="E15" s="12">
        <v>36</v>
      </c>
      <c r="F15" s="9">
        <v>36</v>
      </c>
      <c r="G15" s="9"/>
      <c r="H15" s="9"/>
    </row>
    <row r="16" spans="2:8" ht="15" customHeight="1" x14ac:dyDescent="0.25">
      <c r="B16" s="4">
        <v>12</v>
      </c>
      <c r="C16" s="7" t="s">
        <v>293</v>
      </c>
      <c r="D16" s="7" t="s">
        <v>294</v>
      </c>
      <c r="E16" s="8">
        <v>135</v>
      </c>
      <c r="F16" s="9">
        <v>137</v>
      </c>
      <c r="G16" s="9"/>
      <c r="H16" s="9"/>
    </row>
    <row r="17" spans="2:8" x14ac:dyDescent="0.25">
      <c r="B17" s="4">
        <v>13</v>
      </c>
      <c r="C17" s="7" t="s">
        <v>295</v>
      </c>
      <c r="D17" s="7" t="s">
        <v>296</v>
      </c>
      <c r="E17" s="8">
        <v>98</v>
      </c>
      <c r="F17" s="9">
        <v>99</v>
      </c>
      <c r="G17" s="9"/>
      <c r="H17" s="9"/>
    </row>
    <row r="18" spans="2:8" x14ac:dyDescent="0.25">
      <c r="B18" s="4">
        <v>14</v>
      </c>
      <c r="C18" s="7" t="s">
        <v>297</v>
      </c>
      <c r="D18" s="7" t="s">
        <v>298</v>
      </c>
      <c r="E18" s="8">
        <v>141</v>
      </c>
      <c r="F18" s="9">
        <v>143</v>
      </c>
      <c r="G18" s="9"/>
      <c r="H18" s="9"/>
    </row>
    <row r="19" spans="2:8" x14ac:dyDescent="0.25">
      <c r="B19" s="4">
        <v>15</v>
      </c>
      <c r="C19" s="45" t="s">
        <v>149</v>
      </c>
      <c r="D19" s="45" t="s">
        <v>299</v>
      </c>
      <c r="E19" s="36">
        <v>0</v>
      </c>
      <c r="F19" s="9">
        <v>124</v>
      </c>
      <c r="G19" s="9"/>
      <c r="H19" s="9"/>
    </row>
    <row r="20" spans="2:8" x14ac:dyDescent="0.25">
      <c r="B20" s="4">
        <v>16</v>
      </c>
      <c r="C20" s="7" t="s">
        <v>300</v>
      </c>
      <c r="D20" s="7" t="s">
        <v>301</v>
      </c>
      <c r="E20" s="8">
        <v>137</v>
      </c>
      <c r="F20" s="9">
        <v>137</v>
      </c>
      <c r="G20" s="9"/>
      <c r="H20" s="9"/>
    </row>
    <row r="21" spans="2:8" x14ac:dyDescent="0.25">
      <c r="B21" s="4">
        <v>17</v>
      </c>
      <c r="C21" s="7" t="s">
        <v>302</v>
      </c>
      <c r="D21" s="7" t="s">
        <v>303</v>
      </c>
      <c r="E21" s="8">
        <v>80</v>
      </c>
      <c r="F21" s="9" t="s">
        <v>304</v>
      </c>
      <c r="G21" s="9"/>
      <c r="H21" s="4"/>
    </row>
    <row r="22" spans="2:8" x14ac:dyDescent="0.25">
      <c r="B22" s="4">
        <v>18</v>
      </c>
      <c r="C22" s="45" t="s">
        <v>305</v>
      </c>
      <c r="D22" s="45" t="s">
        <v>306</v>
      </c>
      <c r="E22" s="36">
        <v>0</v>
      </c>
      <c r="F22" s="9">
        <v>0</v>
      </c>
      <c r="G22" s="9"/>
      <c r="H22" s="4"/>
    </row>
    <row r="23" spans="2:8" x14ac:dyDescent="0.25">
      <c r="B23" s="4">
        <v>19</v>
      </c>
      <c r="C23" s="15" t="s">
        <v>307</v>
      </c>
      <c r="D23" s="15" t="s">
        <v>308</v>
      </c>
      <c r="E23" s="8">
        <v>52</v>
      </c>
      <c r="F23" s="9">
        <v>53</v>
      </c>
      <c r="G23" s="9"/>
      <c r="H23" s="4"/>
    </row>
    <row r="24" spans="2:8" x14ac:dyDescent="0.25">
      <c r="B24" s="4">
        <v>20</v>
      </c>
      <c r="C24" s="7" t="s">
        <v>309</v>
      </c>
      <c r="D24" s="7" t="s">
        <v>310</v>
      </c>
      <c r="E24" s="8">
        <v>103</v>
      </c>
      <c r="F24" s="9">
        <v>105</v>
      </c>
      <c r="G24" s="9"/>
      <c r="H24" s="4"/>
    </row>
    <row r="25" spans="2:8" x14ac:dyDescent="0.25">
      <c r="B25" s="4">
        <v>21</v>
      </c>
      <c r="C25" s="7" t="s">
        <v>311</v>
      </c>
      <c r="D25" s="7" t="s">
        <v>312</v>
      </c>
      <c r="E25" s="8">
        <v>143</v>
      </c>
      <c r="F25" s="9">
        <v>145</v>
      </c>
      <c r="G25" s="4"/>
      <c r="H25" s="4"/>
    </row>
    <row r="26" spans="2:8" x14ac:dyDescent="0.25">
      <c r="B26" s="4">
        <v>22</v>
      </c>
      <c r="C26" s="7" t="s">
        <v>58</v>
      </c>
      <c r="D26" s="7" t="s">
        <v>313</v>
      </c>
      <c r="E26" s="8">
        <v>85</v>
      </c>
      <c r="F26" s="9">
        <v>85</v>
      </c>
      <c r="G26" s="4"/>
      <c r="H26" s="4"/>
    </row>
    <row r="27" spans="2:8" x14ac:dyDescent="0.25">
      <c r="B27" s="4">
        <v>23</v>
      </c>
      <c r="C27" s="7" t="s">
        <v>314</v>
      </c>
      <c r="D27" s="7" t="s">
        <v>315</v>
      </c>
      <c r="E27" s="8">
        <v>124</v>
      </c>
      <c r="F27" s="9">
        <v>123</v>
      </c>
      <c r="G27" s="4"/>
      <c r="H27" s="4"/>
    </row>
    <row r="28" spans="2:8" x14ac:dyDescent="0.25">
      <c r="B28" s="4">
        <v>24</v>
      </c>
      <c r="C28" s="7" t="s">
        <v>316</v>
      </c>
      <c r="D28" s="7" t="s">
        <v>317</v>
      </c>
      <c r="E28" s="8">
        <v>81</v>
      </c>
      <c r="F28" s="9">
        <v>81</v>
      </c>
      <c r="G28" s="9"/>
      <c r="H28" s="4"/>
    </row>
    <row r="29" spans="2:8" x14ac:dyDescent="0.25">
      <c r="B29" s="4">
        <v>25</v>
      </c>
      <c r="C29" s="19"/>
      <c r="D29" s="19"/>
      <c r="E29" s="9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263</v>
      </c>
      <c r="E37" s="22"/>
    </row>
    <row r="38" spans="2:8" x14ac:dyDescent="0.25">
      <c r="C38" s="23" t="s">
        <v>264</v>
      </c>
      <c r="D38" s="4">
        <f>COUNTIF(E5:E34,"&lt;72")</f>
        <v>5</v>
      </c>
      <c r="E38" s="2"/>
    </row>
    <row r="39" spans="2:8" x14ac:dyDescent="0.25">
      <c r="C39" s="24" t="s">
        <v>265</v>
      </c>
      <c r="D39" s="38">
        <f>SUMPRODUCT((E5:E34&gt;=72)*(E5:E34&lt;=98))</f>
        <v>9</v>
      </c>
      <c r="E39" s="2"/>
    </row>
    <row r="40" spans="2:8" x14ac:dyDescent="0.25">
      <c r="C40" s="25" t="s">
        <v>266</v>
      </c>
      <c r="D40" s="39">
        <f>SUMPRODUCT((E5:E34&gt;=99)*(E5:E34&lt;=116))</f>
        <v>2</v>
      </c>
      <c r="E40" s="2"/>
    </row>
    <row r="41" spans="2:8" x14ac:dyDescent="0.25">
      <c r="C41" s="26" t="s">
        <v>267</v>
      </c>
      <c r="D41" s="40">
        <f>SUMPRODUCT((E5:E34&gt;=117)*(E5:E34&lt;=141))</f>
        <v>5</v>
      </c>
      <c r="E41" s="2"/>
    </row>
    <row r="42" spans="2:8" x14ac:dyDescent="0.25">
      <c r="C42" s="27" t="s">
        <v>268</v>
      </c>
      <c r="D42" s="41">
        <f>COUNTIF(E5:E34,"&gt;141")</f>
        <v>3</v>
      </c>
      <c r="E42" s="2"/>
    </row>
    <row r="43" spans="2:8" x14ac:dyDescent="0.25">
      <c r="C43" s="28" t="s">
        <v>67</v>
      </c>
      <c r="D43" s="29">
        <v>22</v>
      </c>
      <c r="E43" s="2"/>
    </row>
    <row r="44" spans="2:8" x14ac:dyDescent="0.25">
      <c r="C44" s="30" t="s">
        <v>68</v>
      </c>
      <c r="D44" s="31">
        <f>COUNTIF(E5:E34,"Non évaluable")</f>
        <v>0</v>
      </c>
      <c r="E44" s="2"/>
    </row>
    <row r="45" spans="2:8" x14ac:dyDescent="0.25">
      <c r="C45" s="32" t="s">
        <v>69</v>
      </c>
      <c r="D45" s="4">
        <v>2</v>
      </c>
      <c r="E45" s="2"/>
    </row>
    <row r="46" spans="2:8" x14ac:dyDescent="0.25">
      <c r="C46" s="28" t="s">
        <v>70</v>
      </c>
      <c r="D46" s="29">
        <v>24</v>
      </c>
      <c r="E46" s="2"/>
    </row>
    <row r="49" spans="3:4" ht="45" x14ac:dyDescent="0.25">
      <c r="C49" s="9" t="s">
        <v>71</v>
      </c>
      <c r="D49" s="9" t="s">
        <v>263</v>
      </c>
    </row>
    <row r="50" spans="3:4" x14ac:dyDescent="0.25">
      <c r="C50" s="23" t="s">
        <v>264</v>
      </c>
      <c r="D50" s="42">
        <f>COUNTIF(F5:F34,"&lt;72")</f>
        <v>4</v>
      </c>
    </row>
    <row r="51" spans="3:4" x14ac:dyDescent="0.25">
      <c r="C51" s="24" t="s">
        <v>265</v>
      </c>
      <c r="D51" s="38">
        <f>SUMPRODUCT((F5:F34&gt;=72)*(F5:F34&lt;=98))</f>
        <v>7</v>
      </c>
    </row>
    <row r="52" spans="3:4" x14ac:dyDescent="0.25">
      <c r="C52" s="25" t="s">
        <v>266</v>
      </c>
      <c r="D52" s="39">
        <f>SUMPRODUCT((F5:F34&gt;=99)*(F5:F34&lt;=116))</f>
        <v>3</v>
      </c>
    </row>
    <row r="53" spans="3:4" x14ac:dyDescent="0.25">
      <c r="C53" s="26" t="s">
        <v>267</v>
      </c>
      <c r="D53" s="40">
        <f>SUMPRODUCT((F5:F34&gt;=117)*(F5:F34&lt;=141))</f>
        <v>5</v>
      </c>
    </row>
    <row r="54" spans="3:4" x14ac:dyDescent="0.25">
      <c r="C54" s="27" t="s">
        <v>268</v>
      </c>
      <c r="D54" s="41">
        <f>COUNTIF(F5:F34,"&gt;141")</f>
        <v>4</v>
      </c>
    </row>
    <row r="55" spans="3:4" x14ac:dyDescent="0.25">
      <c r="C55" s="28" t="s">
        <v>67</v>
      </c>
      <c r="D55" s="29">
        <f>SUM(D50:D54)</f>
        <v>23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f>SUM(D55:D57)</f>
        <v>23</v>
      </c>
    </row>
    <row r="61" spans="3:4" ht="45" x14ac:dyDescent="0.25">
      <c r="C61" s="9" t="s">
        <v>72</v>
      </c>
      <c r="D61" s="9" t="s">
        <v>263</v>
      </c>
    </row>
    <row r="62" spans="3:4" x14ac:dyDescent="0.25">
      <c r="C62" s="23" t="s">
        <v>264</v>
      </c>
      <c r="D62" s="43">
        <f>COUNTIF(G5:G34,"&lt;72")</f>
        <v>0</v>
      </c>
    </row>
    <row r="63" spans="3:4" x14ac:dyDescent="0.25">
      <c r="C63" s="24" t="s">
        <v>265</v>
      </c>
      <c r="D63" s="38">
        <f>SUMPRODUCT((G5:G34&gt;=72)*(G5:G34&lt;=98))</f>
        <v>0</v>
      </c>
    </row>
    <row r="64" spans="3:4" x14ac:dyDescent="0.25">
      <c r="C64" s="25" t="s">
        <v>266</v>
      </c>
      <c r="D64" s="44">
        <f>SUMPRODUCT((G5:G34&gt;=99)*(G5:G34&lt;=116))</f>
        <v>0</v>
      </c>
    </row>
    <row r="65" spans="3:4" x14ac:dyDescent="0.25">
      <c r="C65" s="26" t="s">
        <v>267</v>
      </c>
      <c r="D65" s="40">
        <f>SUMPRODUCT((G5:G34&gt;=117)*(G5:G34&lt;=141))</f>
        <v>0</v>
      </c>
    </row>
    <row r="66" spans="3:4" x14ac:dyDescent="0.25">
      <c r="C66" s="27" t="s">
        <v>268</v>
      </c>
      <c r="D66" s="41">
        <f>COUNTIF(G5:G34,"&gt;141")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D38">
    <cfRule type="cellIs" dxfId="68" priority="23" operator="lessThan">
      <formula>72</formula>
    </cfRule>
  </conditionalFormatting>
  <conditionalFormatting sqref="D39">
    <cfRule type="cellIs" dxfId="67" priority="22" operator="between">
      <formula>72</formula>
      <formula>98</formula>
    </cfRule>
  </conditionalFormatting>
  <conditionalFormatting sqref="E5:E34">
    <cfRule type="cellIs" dxfId="66" priority="21" operator="lessThan">
      <formula>72</formula>
    </cfRule>
  </conditionalFormatting>
  <conditionalFormatting sqref="E5:E34">
    <cfRule type="cellIs" dxfId="65" priority="20" operator="lessThan">
      <formula>72</formula>
    </cfRule>
  </conditionalFormatting>
  <conditionalFormatting sqref="E5:E34">
    <cfRule type="cellIs" dxfId="64" priority="19" operator="between">
      <formula>72</formula>
      <formula>98</formula>
    </cfRule>
  </conditionalFormatting>
  <conditionalFormatting sqref="E5:E34">
    <cfRule type="cellIs" dxfId="63" priority="18" operator="between">
      <formula>99</formula>
      <formula>116</formula>
    </cfRule>
  </conditionalFormatting>
  <conditionalFormatting sqref="E5:E34">
    <cfRule type="cellIs" dxfId="62" priority="17" operator="between">
      <formula>117</formula>
      <formula>141</formula>
    </cfRule>
  </conditionalFormatting>
  <conditionalFormatting sqref="E5:E34">
    <cfRule type="cellIs" dxfId="61" priority="16" operator="greaterThan">
      <formula>141</formula>
    </cfRule>
  </conditionalFormatting>
  <conditionalFormatting sqref="E5:E34">
    <cfRule type="cellIs" dxfId="60" priority="15" operator="greaterThan">
      <formula>141</formula>
    </cfRule>
  </conditionalFormatting>
  <conditionalFormatting sqref="F5:F34">
    <cfRule type="cellIs" dxfId="59" priority="14" operator="lessThan">
      <formula>72</formula>
    </cfRule>
  </conditionalFormatting>
  <conditionalFormatting sqref="F5:F34">
    <cfRule type="cellIs" dxfId="58" priority="13" operator="between">
      <formula>72</formula>
      <formula>98</formula>
    </cfRule>
  </conditionalFormatting>
  <conditionalFormatting sqref="F5:F34">
    <cfRule type="cellIs" dxfId="57" priority="12" operator="between">
      <formula>99</formula>
      <formula>116</formula>
    </cfRule>
  </conditionalFormatting>
  <conditionalFormatting sqref="F5:F34">
    <cfRule type="cellIs" dxfId="56" priority="11" operator="between">
      <formula>117</formula>
      <formula>141</formula>
    </cfRule>
  </conditionalFormatting>
  <conditionalFormatting sqref="F5:F34">
    <cfRule type="cellIs" dxfId="55" priority="10" operator="greaterThan">
      <formula>141</formula>
    </cfRule>
  </conditionalFormatting>
  <conditionalFormatting sqref="F5:F34">
    <cfRule type="cellIs" dxfId="54" priority="9" operator="greaterThan">
      <formula>141</formula>
    </cfRule>
  </conditionalFormatting>
  <conditionalFormatting sqref="F5:F34">
    <cfRule type="cellIs" dxfId="53" priority="8" operator="greaterThan">
      <formula>141</formula>
    </cfRule>
  </conditionalFormatting>
  <conditionalFormatting sqref="F5:F34">
    <cfRule type="cellIs" dxfId="52" priority="7" operator="greaterThan">
      <formula>141</formula>
    </cfRule>
  </conditionalFormatting>
  <conditionalFormatting sqref="G5:G34">
    <cfRule type="cellIs" dxfId="51" priority="6" operator="lessThan">
      <formula>72</formula>
    </cfRule>
  </conditionalFormatting>
  <conditionalFormatting sqref="G5:G34">
    <cfRule type="cellIs" dxfId="50" priority="5" operator="between">
      <formula>72</formula>
      <formula>98</formula>
    </cfRule>
  </conditionalFormatting>
  <conditionalFormatting sqref="G5:G34">
    <cfRule type="cellIs" dxfId="49" priority="4" operator="between">
      <formula>99</formula>
      <formula>116</formula>
    </cfRule>
  </conditionalFormatting>
  <conditionalFormatting sqref="G5:G34">
    <cfRule type="cellIs" dxfId="48" priority="3" operator="between">
      <formula>117</formula>
      <formula>141</formula>
    </cfRule>
  </conditionalFormatting>
  <conditionalFormatting sqref="G5:G34">
    <cfRule type="cellIs" dxfId="47" priority="2" operator="greaterThan">
      <formula>141</formula>
    </cfRule>
  </conditionalFormatting>
  <conditionalFormatting sqref="G5:G34">
    <cfRule type="cellIs" dxfId="46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21" sqref="L2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128</v>
      </c>
      <c r="D2" s="4"/>
      <c r="F2" s="3" t="s">
        <v>129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20"/>
      <c r="D5" s="20"/>
      <c r="E5" s="9"/>
      <c r="F5" s="9"/>
      <c r="G5" s="9"/>
      <c r="H5" s="9"/>
    </row>
    <row r="6" spans="2:8" x14ac:dyDescent="0.25">
      <c r="B6" s="4">
        <v>2</v>
      </c>
      <c r="C6" s="20"/>
      <c r="D6" s="20"/>
      <c r="E6" s="9"/>
      <c r="F6" s="9"/>
      <c r="G6" s="9"/>
      <c r="H6" s="9"/>
    </row>
    <row r="7" spans="2:8" x14ac:dyDescent="0.25">
      <c r="B7" s="4">
        <v>3</v>
      </c>
      <c r="C7" s="20"/>
      <c r="D7" s="20"/>
      <c r="E7" s="9"/>
      <c r="F7" s="9"/>
      <c r="G7" s="9"/>
      <c r="H7" s="9"/>
    </row>
    <row r="8" spans="2:8" x14ac:dyDescent="0.25">
      <c r="B8" s="4">
        <v>4</v>
      </c>
      <c r="C8" s="20"/>
      <c r="D8" s="20"/>
      <c r="E8" s="9"/>
      <c r="F8" s="9"/>
      <c r="G8" s="9"/>
      <c r="H8" s="9"/>
    </row>
    <row r="9" spans="2:8" ht="15" customHeight="1" x14ac:dyDescent="0.25">
      <c r="B9" s="4">
        <v>5</v>
      </c>
      <c r="C9" s="20"/>
      <c r="D9" s="20"/>
      <c r="E9" s="9"/>
      <c r="F9" s="9"/>
      <c r="G9" s="9"/>
      <c r="H9" s="9"/>
    </row>
    <row r="10" spans="2:8" x14ac:dyDescent="0.25">
      <c r="B10" s="4">
        <v>6</v>
      </c>
      <c r="C10" s="20"/>
      <c r="D10" s="20"/>
      <c r="E10" s="9"/>
      <c r="F10" s="9"/>
      <c r="G10" s="9"/>
      <c r="H10" s="9"/>
    </row>
    <row r="11" spans="2:8" x14ac:dyDescent="0.25">
      <c r="B11" s="4">
        <v>7</v>
      </c>
      <c r="C11" s="20"/>
      <c r="D11" s="20"/>
      <c r="E11" s="9"/>
      <c r="F11" s="9"/>
      <c r="G11" s="9"/>
      <c r="H11" s="9"/>
    </row>
    <row r="12" spans="2:8" x14ac:dyDescent="0.25">
      <c r="B12" s="4">
        <v>8</v>
      </c>
      <c r="C12" s="20"/>
      <c r="D12" s="20"/>
      <c r="E12" s="9"/>
      <c r="F12" s="9"/>
      <c r="G12" s="9"/>
      <c r="H12" s="9"/>
    </row>
    <row r="13" spans="2:8" x14ac:dyDescent="0.25">
      <c r="B13" s="4">
        <v>9</v>
      </c>
      <c r="C13" s="20"/>
      <c r="D13" s="20"/>
      <c r="E13" s="9"/>
      <c r="F13" s="9"/>
      <c r="G13" s="9"/>
      <c r="H13" s="9"/>
    </row>
    <row r="14" spans="2:8" x14ac:dyDescent="0.25">
      <c r="B14" s="4">
        <v>10</v>
      </c>
      <c r="C14" s="20"/>
      <c r="D14" s="20"/>
      <c r="E14" s="9"/>
      <c r="F14" s="9"/>
      <c r="G14" s="9"/>
      <c r="H14" s="9"/>
    </row>
    <row r="15" spans="2:8" x14ac:dyDescent="0.25">
      <c r="B15" s="4">
        <v>11</v>
      </c>
      <c r="C15" s="20"/>
      <c r="D15" s="20"/>
      <c r="E15" s="9"/>
      <c r="F15" s="9"/>
      <c r="G15" s="9"/>
      <c r="H15" s="9"/>
    </row>
    <row r="16" spans="2:8" ht="15" customHeight="1" x14ac:dyDescent="0.25">
      <c r="B16" s="4">
        <v>12</v>
      </c>
      <c r="C16" s="20"/>
      <c r="D16" s="20"/>
      <c r="E16" s="9"/>
      <c r="F16" s="9"/>
      <c r="G16" s="9"/>
      <c r="H16" s="9"/>
    </row>
    <row r="17" spans="2:8" x14ac:dyDescent="0.25">
      <c r="B17" s="4">
        <v>13</v>
      </c>
      <c r="C17" s="20"/>
      <c r="D17" s="20"/>
      <c r="E17" s="9"/>
      <c r="F17" s="9"/>
      <c r="G17" s="9"/>
      <c r="H17" s="9"/>
    </row>
    <row r="18" spans="2:8" x14ac:dyDescent="0.25">
      <c r="B18" s="4">
        <v>14</v>
      </c>
      <c r="C18" s="20"/>
      <c r="D18" s="20"/>
      <c r="E18" s="9"/>
      <c r="F18" s="9"/>
      <c r="G18" s="9"/>
      <c r="H18" s="9"/>
    </row>
    <row r="19" spans="2:8" x14ac:dyDescent="0.25">
      <c r="B19" s="4">
        <v>15</v>
      </c>
      <c r="C19" s="20"/>
      <c r="D19" s="20"/>
      <c r="E19" s="9"/>
      <c r="F19" s="9"/>
      <c r="G19" s="9"/>
      <c r="H19" s="9"/>
    </row>
    <row r="20" spans="2:8" x14ac:dyDescent="0.25">
      <c r="B20" s="4">
        <v>16</v>
      </c>
      <c r="C20" s="20"/>
      <c r="D20" s="20"/>
      <c r="E20" s="9"/>
      <c r="F20" s="9"/>
      <c r="G20" s="9"/>
      <c r="H20" s="9"/>
    </row>
    <row r="21" spans="2:8" x14ac:dyDescent="0.25">
      <c r="B21" s="4">
        <v>17</v>
      </c>
      <c r="C21" s="20"/>
      <c r="D21" s="20"/>
      <c r="E21" s="9"/>
      <c r="F21" s="9"/>
      <c r="G21" s="9"/>
      <c r="H21" s="4"/>
    </row>
    <row r="22" spans="2:8" x14ac:dyDescent="0.25">
      <c r="B22" s="4">
        <v>18</v>
      </c>
      <c r="C22" s="20"/>
      <c r="D22" s="20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9"/>
      <c r="D24" s="19"/>
      <c r="E24" s="9"/>
      <c r="F24" s="9"/>
      <c r="G24" s="9"/>
      <c r="H24" s="4"/>
    </row>
    <row r="25" spans="2:8" x14ac:dyDescent="0.25">
      <c r="B25" s="4">
        <v>21</v>
      </c>
      <c r="C25" s="19"/>
      <c r="D25" s="19"/>
      <c r="E25" s="9"/>
      <c r="F25" s="9"/>
      <c r="G25" s="4"/>
      <c r="H25" s="4"/>
    </row>
    <row r="26" spans="2:8" x14ac:dyDescent="0.25">
      <c r="B26" s="4">
        <v>22</v>
      </c>
      <c r="C26" s="19"/>
      <c r="D26" s="19"/>
      <c r="E26" s="9"/>
      <c r="F26" s="9"/>
      <c r="G26" s="4"/>
      <c r="H26" s="4"/>
    </row>
    <row r="27" spans="2:8" x14ac:dyDescent="0.25">
      <c r="B27" s="4">
        <v>23</v>
      </c>
      <c r="C27" s="19"/>
      <c r="D27" s="19"/>
      <c r="E27" s="9"/>
      <c r="F27" s="9"/>
      <c r="G27" s="4"/>
      <c r="H27" s="4"/>
    </row>
    <row r="28" spans="2:8" x14ac:dyDescent="0.25">
      <c r="B28" s="4">
        <v>24</v>
      </c>
      <c r="C28" s="19"/>
      <c r="D28" s="19"/>
      <c r="E28" s="9"/>
      <c r="F28" s="9"/>
      <c r="G28" s="9"/>
      <c r="H28" s="4"/>
    </row>
    <row r="29" spans="2:8" x14ac:dyDescent="0.25">
      <c r="B29" s="4">
        <v>25</v>
      </c>
      <c r="C29" s="19"/>
      <c r="D29" s="19"/>
      <c r="E29" s="9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263</v>
      </c>
      <c r="E37" s="22"/>
    </row>
    <row r="38" spans="2:8" x14ac:dyDescent="0.25">
      <c r="C38" s="23" t="s">
        <v>264</v>
      </c>
      <c r="D38" s="4">
        <f>COUNTIF(E5:E34,"&lt;72")</f>
        <v>0</v>
      </c>
      <c r="E38" s="2"/>
    </row>
    <row r="39" spans="2:8" x14ac:dyDescent="0.25">
      <c r="C39" s="24" t="s">
        <v>265</v>
      </c>
      <c r="D39" s="38">
        <f>SUMPRODUCT((E5:E34&gt;=72)*(E5:E34&lt;=98))</f>
        <v>0</v>
      </c>
      <c r="E39" s="2"/>
    </row>
    <row r="40" spans="2:8" x14ac:dyDescent="0.25">
      <c r="C40" s="25" t="s">
        <v>266</v>
      </c>
      <c r="D40" s="39">
        <f>SUMPRODUCT((E5:E34&gt;=99)*(E5:E34&lt;=116))</f>
        <v>0</v>
      </c>
      <c r="E40" s="2"/>
    </row>
    <row r="41" spans="2:8" x14ac:dyDescent="0.25">
      <c r="C41" s="26" t="s">
        <v>267</v>
      </c>
      <c r="D41" s="40">
        <f>SUMPRODUCT((E5:E34&gt;=117)*(E5:E34&lt;=141))</f>
        <v>0</v>
      </c>
      <c r="E41" s="2"/>
    </row>
    <row r="42" spans="2:8" x14ac:dyDescent="0.25">
      <c r="C42" s="27" t="s">
        <v>268</v>
      </c>
      <c r="D42" s="41">
        <f>COUNTIF(E5:E34,"&gt;141")</f>
        <v>0</v>
      </c>
      <c r="E42" s="2"/>
    </row>
    <row r="43" spans="2:8" x14ac:dyDescent="0.25">
      <c r="C43" s="28" t="s">
        <v>67</v>
      </c>
      <c r="D43" s="29">
        <f>SUM(D38:D42)</f>
        <v>0</v>
      </c>
      <c r="E43" s="2"/>
    </row>
    <row r="44" spans="2:8" x14ac:dyDescent="0.25">
      <c r="C44" s="30" t="s">
        <v>68</v>
      </c>
      <c r="D44" s="31">
        <f>COUNTIF(E5:E34,"Non évaluable")</f>
        <v>0</v>
      </c>
      <c r="E44" s="2"/>
    </row>
    <row r="45" spans="2:8" x14ac:dyDescent="0.25">
      <c r="C45" s="32" t="s">
        <v>69</v>
      </c>
      <c r="D45" s="4">
        <f>COUNTIF(E5:E34,"Absent")</f>
        <v>0</v>
      </c>
      <c r="E45" s="2"/>
    </row>
    <row r="46" spans="2:8" x14ac:dyDescent="0.25">
      <c r="C46" s="28" t="s">
        <v>70</v>
      </c>
      <c r="D46" s="29">
        <f>SUM(D43:D45)</f>
        <v>0</v>
      </c>
      <c r="E46" s="2"/>
    </row>
    <row r="49" spans="3:4" ht="45" x14ac:dyDescent="0.25">
      <c r="C49" s="9" t="s">
        <v>71</v>
      </c>
      <c r="D49" s="9" t="s">
        <v>263</v>
      </c>
    </row>
    <row r="50" spans="3:4" x14ac:dyDescent="0.25">
      <c r="C50" s="23" t="s">
        <v>264</v>
      </c>
      <c r="D50" s="42">
        <f>COUNTIF(F5:F34,"&lt;72")</f>
        <v>0</v>
      </c>
    </row>
    <row r="51" spans="3:4" x14ac:dyDescent="0.25">
      <c r="C51" s="24" t="s">
        <v>265</v>
      </c>
      <c r="D51" s="38">
        <f>SUMPRODUCT((F5:F34&gt;=72)*(F5:F34&lt;=98))</f>
        <v>0</v>
      </c>
    </row>
    <row r="52" spans="3:4" x14ac:dyDescent="0.25">
      <c r="C52" s="25" t="s">
        <v>266</v>
      </c>
      <c r="D52" s="39">
        <f>SUMPRODUCT((F5:F34&gt;=99)*(F5:F34&lt;=116))</f>
        <v>0</v>
      </c>
    </row>
    <row r="53" spans="3:4" x14ac:dyDescent="0.25">
      <c r="C53" s="26" t="s">
        <v>267</v>
      </c>
      <c r="D53" s="40">
        <f>SUMPRODUCT((F5:F34&gt;=117)*(F5:F34&lt;=141))</f>
        <v>0</v>
      </c>
    </row>
    <row r="54" spans="3:4" x14ac:dyDescent="0.25">
      <c r="C54" s="27" t="s">
        <v>268</v>
      </c>
      <c r="D54" s="41">
        <f>COUNTIF(F5:F34,"&gt;141")</f>
        <v>0</v>
      </c>
    </row>
    <row r="55" spans="3:4" x14ac:dyDescent="0.25">
      <c r="C55" s="28" t="s">
        <v>67</v>
      </c>
      <c r="D55" s="29">
        <f>SUM(D50:D54)</f>
        <v>0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f>SUM(D55:D57)</f>
        <v>0</v>
      </c>
    </row>
    <row r="61" spans="3:4" ht="45" x14ac:dyDescent="0.25">
      <c r="C61" s="9" t="s">
        <v>72</v>
      </c>
      <c r="D61" s="9" t="s">
        <v>263</v>
      </c>
    </row>
    <row r="62" spans="3:4" x14ac:dyDescent="0.25">
      <c r="C62" s="23" t="s">
        <v>264</v>
      </c>
      <c r="D62" s="43">
        <f>COUNTIF(G5:G34,"&lt;72")</f>
        <v>0</v>
      </c>
    </row>
    <row r="63" spans="3:4" x14ac:dyDescent="0.25">
      <c r="C63" s="24" t="s">
        <v>265</v>
      </c>
      <c r="D63" s="38">
        <f>SUMPRODUCT((G5:G34&gt;=72)*(G5:G34&lt;=98))</f>
        <v>0</v>
      </c>
    </row>
    <row r="64" spans="3:4" x14ac:dyDescent="0.25">
      <c r="C64" s="25" t="s">
        <v>266</v>
      </c>
      <c r="D64" s="44">
        <f>SUMPRODUCT((G5:G34&gt;=99)*(G5:G34&lt;=116))</f>
        <v>0</v>
      </c>
    </row>
    <row r="65" spans="3:4" x14ac:dyDescent="0.25">
      <c r="C65" s="26" t="s">
        <v>267</v>
      </c>
      <c r="D65" s="40">
        <f>SUMPRODUCT((G5:G34&gt;=117)*(G5:G34&lt;=141))</f>
        <v>0</v>
      </c>
    </row>
    <row r="66" spans="3:4" x14ac:dyDescent="0.25">
      <c r="C66" s="27" t="s">
        <v>268</v>
      </c>
      <c r="D66" s="41">
        <f>COUNTIF(G5:G34,"&gt;141")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D38">
    <cfRule type="cellIs" dxfId="45" priority="23" operator="lessThan">
      <formula>72</formula>
    </cfRule>
  </conditionalFormatting>
  <conditionalFormatting sqref="D39">
    <cfRule type="cellIs" dxfId="44" priority="22" operator="between">
      <formula>72</formula>
      <formula>98</formula>
    </cfRule>
  </conditionalFormatting>
  <conditionalFormatting sqref="E5:E34">
    <cfRule type="cellIs" dxfId="43" priority="15" operator="greaterThan">
      <formula>141</formula>
    </cfRule>
  </conditionalFormatting>
  <conditionalFormatting sqref="E5:E34">
    <cfRule type="cellIs" dxfId="42" priority="16" operator="greaterThan">
      <formula>141</formula>
    </cfRule>
  </conditionalFormatting>
  <conditionalFormatting sqref="E5:E34">
    <cfRule type="cellIs" dxfId="41" priority="17" operator="between">
      <formula>117</formula>
      <formula>141</formula>
    </cfRule>
  </conditionalFormatting>
  <conditionalFormatting sqref="E5:E34">
    <cfRule type="cellIs" dxfId="40" priority="18" operator="between">
      <formula>99</formula>
      <formula>116</formula>
    </cfRule>
  </conditionalFormatting>
  <conditionalFormatting sqref="E5:E34">
    <cfRule type="cellIs" dxfId="39" priority="19" operator="between">
      <formula>72</formula>
      <formula>98</formula>
    </cfRule>
  </conditionalFormatting>
  <conditionalFormatting sqref="E5:E34">
    <cfRule type="cellIs" dxfId="38" priority="20" operator="lessThan">
      <formula>72</formula>
    </cfRule>
  </conditionalFormatting>
  <conditionalFormatting sqref="E5:E34">
    <cfRule type="cellIs" dxfId="37" priority="21" operator="lessThan">
      <formula>72</formula>
    </cfRule>
  </conditionalFormatting>
  <conditionalFormatting sqref="F5:F34">
    <cfRule type="cellIs" dxfId="36" priority="7" operator="greaterThan">
      <formula>141</formula>
    </cfRule>
  </conditionalFormatting>
  <conditionalFormatting sqref="F5:F34">
    <cfRule type="cellIs" dxfId="35" priority="8" operator="greaterThan">
      <formula>141</formula>
    </cfRule>
  </conditionalFormatting>
  <conditionalFormatting sqref="F5:F34">
    <cfRule type="cellIs" dxfId="34" priority="9" operator="greaterThan">
      <formula>141</formula>
    </cfRule>
  </conditionalFormatting>
  <conditionalFormatting sqref="F5:F34">
    <cfRule type="cellIs" dxfId="33" priority="10" operator="greaterThan">
      <formula>141</formula>
    </cfRule>
  </conditionalFormatting>
  <conditionalFormatting sqref="F5:F34">
    <cfRule type="cellIs" dxfId="32" priority="11" operator="between">
      <formula>117</formula>
      <formula>141</formula>
    </cfRule>
  </conditionalFormatting>
  <conditionalFormatting sqref="F5:F34">
    <cfRule type="cellIs" dxfId="31" priority="12" operator="between">
      <formula>99</formula>
      <formula>116</formula>
    </cfRule>
  </conditionalFormatting>
  <conditionalFormatting sqref="F5:F34">
    <cfRule type="cellIs" dxfId="30" priority="13" operator="between">
      <formula>72</formula>
      <formula>98</formula>
    </cfRule>
  </conditionalFormatting>
  <conditionalFormatting sqref="F5:F34">
    <cfRule type="cellIs" dxfId="29" priority="14" operator="lessThan">
      <formula>72</formula>
    </cfRule>
  </conditionalFormatting>
  <conditionalFormatting sqref="G5:G34">
    <cfRule type="cellIs" dxfId="28" priority="1" operator="greaterThan">
      <formula>141</formula>
    </cfRule>
  </conditionalFormatting>
  <conditionalFormatting sqref="G5:G34">
    <cfRule type="cellIs" dxfId="27" priority="2" operator="greaterThan">
      <formula>141</formula>
    </cfRule>
  </conditionalFormatting>
  <conditionalFormatting sqref="G5:G34">
    <cfRule type="cellIs" dxfId="26" priority="3" operator="between">
      <formula>117</formula>
      <formula>141</formula>
    </cfRule>
  </conditionalFormatting>
  <conditionalFormatting sqref="G5:G34">
    <cfRule type="cellIs" dxfId="25" priority="4" operator="between">
      <formula>99</formula>
      <formula>116</formula>
    </cfRule>
  </conditionalFormatting>
  <conditionalFormatting sqref="G5:G34">
    <cfRule type="cellIs" dxfId="24" priority="5" operator="between">
      <formula>72</formula>
      <formula>98</formula>
    </cfRule>
  </conditionalFormatting>
  <conditionalFormatting sqref="G5:G34">
    <cfRule type="cellIs" dxfId="23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M10" sqref="M10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128</v>
      </c>
      <c r="D2" s="4"/>
      <c r="F2" s="3" t="s">
        <v>129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20"/>
      <c r="D5" s="20"/>
      <c r="E5" s="9"/>
      <c r="F5" s="9"/>
      <c r="G5" s="9"/>
      <c r="H5" s="9"/>
    </row>
    <row r="6" spans="2:8" x14ac:dyDescent="0.25">
      <c r="B6" s="4">
        <v>2</v>
      </c>
      <c r="C6" s="20"/>
      <c r="D6" s="20"/>
      <c r="E6" s="9"/>
      <c r="F6" s="9"/>
      <c r="G6" s="9"/>
      <c r="H6" s="9"/>
    </row>
    <row r="7" spans="2:8" x14ac:dyDescent="0.25">
      <c r="B7" s="4">
        <v>3</v>
      </c>
      <c r="C7" s="20"/>
      <c r="D7" s="20"/>
      <c r="E7" s="9"/>
      <c r="F7" s="9"/>
      <c r="G7" s="9"/>
      <c r="H7" s="9"/>
    </row>
    <row r="8" spans="2:8" x14ac:dyDescent="0.25">
      <c r="B8" s="4">
        <v>4</v>
      </c>
      <c r="C8" s="20"/>
      <c r="D8" s="20"/>
      <c r="E8" s="9"/>
      <c r="F8" s="9"/>
      <c r="G8" s="9"/>
      <c r="H8" s="9"/>
    </row>
    <row r="9" spans="2:8" ht="15" customHeight="1" x14ac:dyDescent="0.25">
      <c r="B9" s="4">
        <v>5</v>
      </c>
      <c r="C9" s="20"/>
      <c r="D9" s="20"/>
      <c r="E9" s="9"/>
      <c r="F9" s="9"/>
      <c r="G9" s="9"/>
      <c r="H9" s="9"/>
    </row>
    <row r="10" spans="2:8" x14ac:dyDescent="0.25">
      <c r="B10" s="4">
        <v>6</v>
      </c>
      <c r="C10" s="20"/>
      <c r="D10" s="20"/>
      <c r="E10" s="9"/>
      <c r="F10" s="9"/>
      <c r="G10" s="9"/>
      <c r="H10" s="9"/>
    </row>
    <row r="11" spans="2:8" x14ac:dyDescent="0.25">
      <c r="B11" s="4">
        <v>7</v>
      </c>
      <c r="C11" s="20"/>
      <c r="D11" s="20"/>
      <c r="E11" s="9"/>
      <c r="F11" s="9"/>
      <c r="G11" s="9"/>
      <c r="H11" s="9"/>
    </row>
    <row r="12" spans="2:8" x14ac:dyDescent="0.25">
      <c r="B12" s="4">
        <v>8</v>
      </c>
      <c r="C12" s="20"/>
      <c r="D12" s="20"/>
      <c r="E12" s="9"/>
      <c r="F12" s="9"/>
      <c r="G12" s="9"/>
      <c r="H12" s="9"/>
    </row>
    <row r="13" spans="2:8" x14ac:dyDescent="0.25">
      <c r="B13" s="4">
        <v>9</v>
      </c>
      <c r="C13" s="20"/>
      <c r="D13" s="20"/>
      <c r="E13" s="9"/>
      <c r="F13" s="9"/>
      <c r="G13" s="9"/>
      <c r="H13" s="9"/>
    </row>
    <row r="14" spans="2:8" x14ac:dyDescent="0.25">
      <c r="B14" s="4">
        <v>10</v>
      </c>
      <c r="C14" s="20"/>
      <c r="D14" s="20"/>
      <c r="E14" s="9"/>
      <c r="F14" s="9"/>
      <c r="G14" s="9"/>
      <c r="H14" s="9"/>
    </row>
    <row r="15" spans="2:8" x14ac:dyDescent="0.25">
      <c r="B15" s="4">
        <v>11</v>
      </c>
      <c r="C15" s="20"/>
      <c r="D15" s="20"/>
      <c r="E15" s="9"/>
      <c r="F15" s="9"/>
      <c r="G15" s="9"/>
      <c r="H15" s="9"/>
    </row>
    <row r="16" spans="2:8" ht="15" customHeight="1" x14ac:dyDescent="0.25">
      <c r="B16" s="4">
        <v>12</v>
      </c>
      <c r="C16" s="20"/>
      <c r="D16" s="20"/>
      <c r="E16" s="9"/>
      <c r="F16" s="9"/>
      <c r="G16" s="9"/>
      <c r="H16" s="9"/>
    </row>
    <row r="17" spans="2:8" x14ac:dyDescent="0.25">
      <c r="B17" s="4">
        <v>13</v>
      </c>
      <c r="C17" s="20"/>
      <c r="D17" s="20"/>
      <c r="E17" s="9"/>
      <c r="F17" s="9"/>
      <c r="G17" s="9"/>
      <c r="H17" s="9"/>
    </row>
    <row r="18" spans="2:8" x14ac:dyDescent="0.25">
      <c r="B18" s="4">
        <v>14</v>
      </c>
      <c r="C18" s="20"/>
      <c r="D18" s="20"/>
      <c r="E18" s="9"/>
      <c r="F18" s="9"/>
      <c r="G18" s="9"/>
      <c r="H18" s="9"/>
    </row>
    <row r="19" spans="2:8" x14ac:dyDescent="0.25">
      <c r="B19" s="4">
        <v>15</v>
      </c>
      <c r="C19" s="20"/>
      <c r="D19" s="20"/>
      <c r="E19" s="9"/>
      <c r="F19" s="9"/>
      <c r="G19" s="9"/>
      <c r="H19" s="9"/>
    </row>
    <row r="20" spans="2:8" x14ac:dyDescent="0.25">
      <c r="B20" s="4">
        <v>16</v>
      </c>
      <c r="C20" s="20"/>
      <c r="D20" s="20"/>
      <c r="E20" s="9"/>
      <c r="F20" s="9"/>
      <c r="G20" s="9"/>
      <c r="H20" s="9"/>
    </row>
    <row r="21" spans="2:8" x14ac:dyDescent="0.25">
      <c r="B21" s="4">
        <v>17</v>
      </c>
      <c r="C21" s="20"/>
      <c r="D21" s="20"/>
      <c r="E21" s="9"/>
      <c r="F21" s="9"/>
      <c r="G21" s="9"/>
      <c r="H21" s="4"/>
    </row>
    <row r="22" spans="2:8" x14ac:dyDescent="0.25">
      <c r="B22" s="4">
        <v>18</v>
      </c>
      <c r="C22" s="20"/>
      <c r="D22" s="20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9"/>
      <c r="D24" s="19"/>
      <c r="E24" s="9"/>
      <c r="F24" s="9"/>
      <c r="G24" s="9"/>
      <c r="H24" s="4"/>
    </row>
    <row r="25" spans="2:8" x14ac:dyDescent="0.25">
      <c r="B25" s="4">
        <v>21</v>
      </c>
      <c r="C25" s="19"/>
      <c r="D25" s="19"/>
      <c r="E25" s="9"/>
      <c r="F25" s="9"/>
      <c r="G25" s="4"/>
      <c r="H25" s="4"/>
    </row>
    <row r="26" spans="2:8" x14ac:dyDescent="0.25">
      <c r="B26" s="4">
        <v>22</v>
      </c>
      <c r="C26" s="19"/>
      <c r="D26" s="19"/>
      <c r="E26" s="9"/>
      <c r="F26" s="9"/>
      <c r="G26" s="4"/>
      <c r="H26" s="4"/>
    </row>
    <row r="27" spans="2:8" x14ac:dyDescent="0.25">
      <c r="B27" s="4">
        <v>23</v>
      </c>
      <c r="C27" s="19"/>
      <c r="D27" s="19"/>
      <c r="E27" s="9"/>
      <c r="F27" s="9"/>
      <c r="G27" s="4"/>
      <c r="H27" s="4"/>
    </row>
    <row r="28" spans="2:8" x14ac:dyDescent="0.25">
      <c r="B28" s="4">
        <v>24</v>
      </c>
      <c r="C28" s="19"/>
      <c r="D28" s="19"/>
      <c r="E28" s="9"/>
      <c r="F28" s="9"/>
      <c r="G28" s="9"/>
      <c r="H28" s="4"/>
    </row>
    <row r="29" spans="2:8" x14ac:dyDescent="0.25">
      <c r="B29" s="4">
        <v>25</v>
      </c>
      <c r="C29" s="19"/>
      <c r="D29" s="19"/>
      <c r="E29" s="9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263</v>
      </c>
      <c r="E37" s="22"/>
    </row>
    <row r="38" spans="2:8" x14ac:dyDescent="0.25">
      <c r="C38" s="23" t="s">
        <v>264</v>
      </c>
      <c r="D38" s="4">
        <f>COUNTIF(E5:E34,"&lt;72")</f>
        <v>0</v>
      </c>
      <c r="E38" s="2"/>
    </row>
    <row r="39" spans="2:8" x14ac:dyDescent="0.25">
      <c r="C39" s="24" t="s">
        <v>265</v>
      </c>
      <c r="D39" s="38">
        <f>SUMPRODUCT((E5:E34&gt;=72)*(E5:E34&lt;=98))</f>
        <v>0</v>
      </c>
      <c r="E39" s="2"/>
    </row>
    <row r="40" spans="2:8" x14ac:dyDescent="0.25">
      <c r="C40" s="25" t="s">
        <v>266</v>
      </c>
      <c r="D40" s="39">
        <f>SUMPRODUCT((E5:E34&gt;=99)*(E5:E34&lt;=116))</f>
        <v>0</v>
      </c>
      <c r="E40" s="2"/>
    </row>
    <row r="41" spans="2:8" x14ac:dyDescent="0.25">
      <c r="C41" s="26" t="s">
        <v>267</v>
      </c>
      <c r="D41" s="40">
        <f>SUMPRODUCT((E5:E34&gt;=117)*(E5:E34&lt;=141))</f>
        <v>0</v>
      </c>
      <c r="E41" s="2"/>
    </row>
    <row r="42" spans="2:8" x14ac:dyDescent="0.25">
      <c r="C42" s="27" t="s">
        <v>268</v>
      </c>
      <c r="D42" s="41">
        <f>COUNTIF(E5:E34,"&gt;141")</f>
        <v>0</v>
      </c>
      <c r="E42" s="2"/>
    </row>
    <row r="43" spans="2:8" x14ac:dyDescent="0.25">
      <c r="C43" s="28" t="s">
        <v>67</v>
      </c>
      <c r="D43" s="29">
        <f>SUM(D38:D42)</f>
        <v>0</v>
      </c>
      <c r="E43" s="2"/>
    </row>
    <row r="44" spans="2:8" x14ac:dyDescent="0.25">
      <c r="C44" s="30" t="s">
        <v>68</v>
      </c>
      <c r="D44" s="31">
        <f>COUNTIF(E5:E34,"Non évaluable")</f>
        <v>0</v>
      </c>
      <c r="E44" s="2"/>
    </row>
    <row r="45" spans="2:8" x14ac:dyDescent="0.25">
      <c r="C45" s="32" t="s">
        <v>69</v>
      </c>
      <c r="D45" s="4">
        <f>COUNTIF(E5:E34,"Absent")</f>
        <v>0</v>
      </c>
      <c r="E45" s="2"/>
    </row>
    <row r="46" spans="2:8" x14ac:dyDescent="0.25">
      <c r="C46" s="28" t="s">
        <v>70</v>
      </c>
      <c r="D46" s="29">
        <f>SUM(D43:D45)</f>
        <v>0</v>
      </c>
      <c r="E46" s="2"/>
    </row>
    <row r="49" spans="3:4" ht="45" x14ac:dyDescent="0.25">
      <c r="C49" s="9" t="s">
        <v>71</v>
      </c>
      <c r="D49" s="9" t="s">
        <v>263</v>
      </c>
    </row>
    <row r="50" spans="3:4" x14ac:dyDescent="0.25">
      <c r="C50" s="23" t="s">
        <v>264</v>
      </c>
      <c r="D50" s="42">
        <f>COUNTIF(F5:F34,"&lt;72")</f>
        <v>0</v>
      </c>
    </row>
    <row r="51" spans="3:4" x14ac:dyDescent="0.25">
      <c r="C51" s="24" t="s">
        <v>265</v>
      </c>
      <c r="D51" s="38">
        <f>SUMPRODUCT((F5:F34&gt;=72)*(F5:F34&lt;=98))</f>
        <v>0</v>
      </c>
    </row>
    <row r="52" spans="3:4" x14ac:dyDescent="0.25">
      <c r="C52" s="25" t="s">
        <v>266</v>
      </c>
      <c r="D52" s="39">
        <f>SUMPRODUCT((F5:F34&gt;=99)*(F5:F34&lt;=116))</f>
        <v>0</v>
      </c>
    </row>
    <row r="53" spans="3:4" x14ac:dyDescent="0.25">
      <c r="C53" s="26" t="s">
        <v>267</v>
      </c>
      <c r="D53" s="40">
        <f>SUMPRODUCT((F5:F34&gt;=117)*(F5:F34&lt;=141))</f>
        <v>0</v>
      </c>
    </row>
    <row r="54" spans="3:4" x14ac:dyDescent="0.25">
      <c r="C54" s="27" t="s">
        <v>268</v>
      </c>
      <c r="D54" s="41">
        <f>COUNTIF(F5:F34,"&gt;141")</f>
        <v>0</v>
      </c>
    </row>
    <row r="55" spans="3:4" x14ac:dyDescent="0.25">
      <c r="C55" s="28" t="s">
        <v>67</v>
      </c>
      <c r="D55" s="29">
        <f>SUM(D50:D54)</f>
        <v>0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f>SUM(D55:D57)</f>
        <v>0</v>
      </c>
    </row>
    <row r="61" spans="3:4" ht="45" x14ac:dyDescent="0.25">
      <c r="C61" s="9" t="s">
        <v>72</v>
      </c>
      <c r="D61" s="9" t="s">
        <v>263</v>
      </c>
    </row>
    <row r="62" spans="3:4" x14ac:dyDescent="0.25">
      <c r="C62" s="23" t="s">
        <v>264</v>
      </c>
      <c r="D62" s="43">
        <f>COUNTIF(G5:G34,"&lt;72")</f>
        <v>0</v>
      </c>
    </row>
    <row r="63" spans="3:4" x14ac:dyDescent="0.25">
      <c r="C63" s="24" t="s">
        <v>265</v>
      </c>
      <c r="D63" s="38">
        <f>SUMPRODUCT((G5:G34&gt;=72)*(G5:G34&lt;=98))</f>
        <v>0</v>
      </c>
    </row>
    <row r="64" spans="3:4" x14ac:dyDescent="0.25">
      <c r="C64" s="25" t="s">
        <v>266</v>
      </c>
      <c r="D64" s="44">
        <f>SUMPRODUCT((G5:G34&gt;=99)*(G5:G34&lt;=116))</f>
        <v>0</v>
      </c>
    </row>
    <row r="65" spans="3:4" x14ac:dyDescent="0.25">
      <c r="C65" s="26" t="s">
        <v>267</v>
      </c>
      <c r="D65" s="40">
        <f>SUMPRODUCT((G5:G34&gt;=117)*(G5:G34&lt;=141))</f>
        <v>0</v>
      </c>
    </row>
    <row r="66" spans="3:4" x14ac:dyDescent="0.25">
      <c r="C66" s="27" t="s">
        <v>268</v>
      </c>
      <c r="D66" s="41">
        <f>COUNTIF(G5:G34,"&gt;141")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D38">
    <cfRule type="cellIs" dxfId="22" priority="23" operator="lessThan">
      <formula>72</formula>
    </cfRule>
  </conditionalFormatting>
  <conditionalFormatting sqref="D39">
    <cfRule type="cellIs" dxfId="21" priority="22" operator="between">
      <formula>72</formula>
      <formula>98</formula>
    </cfRule>
  </conditionalFormatting>
  <conditionalFormatting sqref="E5:E34">
    <cfRule type="cellIs" dxfId="20" priority="15" operator="greaterThan">
      <formula>141</formula>
    </cfRule>
  </conditionalFormatting>
  <conditionalFormatting sqref="E5:E34">
    <cfRule type="cellIs" dxfId="19" priority="16" operator="greaterThan">
      <formula>141</formula>
    </cfRule>
  </conditionalFormatting>
  <conditionalFormatting sqref="E5:E34">
    <cfRule type="cellIs" dxfId="18" priority="17" operator="between">
      <formula>117</formula>
      <formula>141</formula>
    </cfRule>
  </conditionalFormatting>
  <conditionalFormatting sqref="E5:E34">
    <cfRule type="cellIs" dxfId="17" priority="18" operator="between">
      <formula>99</formula>
      <formula>116</formula>
    </cfRule>
  </conditionalFormatting>
  <conditionalFormatting sqref="E5:E34">
    <cfRule type="cellIs" dxfId="16" priority="19" operator="between">
      <formula>72</formula>
      <formula>98</formula>
    </cfRule>
  </conditionalFormatting>
  <conditionalFormatting sqref="E5:E34">
    <cfRule type="cellIs" dxfId="15" priority="20" operator="lessThan">
      <formula>72</formula>
    </cfRule>
  </conditionalFormatting>
  <conditionalFormatting sqref="E5:E34">
    <cfRule type="cellIs" dxfId="14" priority="21" operator="lessThan">
      <formula>72</formula>
    </cfRule>
  </conditionalFormatting>
  <conditionalFormatting sqref="F5:F34">
    <cfRule type="cellIs" dxfId="13" priority="7" operator="greaterThan">
      <formula>141</formula>
    </cfRule>
  </conditionalFormatting>
  <conditionalFormatting sqref="F5:F34">
    <cfRule type="cellIs" dxfId="12" priority="8" operator="greaterThan">
      <formula>141</formula>
    </cfRule>
  </conditionalFormatting>
  <conditionalFormatting sqref="F5:F34">
    <cfRule type="cellIs" dxfId="11" priority="9" operator="greaterThan">
      <formula>141</formula>
    </cfRule>
  </conditionalFormatting>
  <conditionalFormatting sqref="F5:F34">
    <cfRule type="cellIs" dxfId="10" priority="10" operator="greaterThan">
      <formula>141</formula>
    </cfRule>
  </conditionalFormatting>
  <conditionalFormatting sqref="F5:F34">
    <cfRule type="cellIs" dxfId="9" priority="11" operator="between">
      <formula>117</formula>
      <formula>141</formula>
    </cfRule>
  </conditionalFormatting>
  <conditionalFormatting sqref="F5:F34">
    <cfRule type="cellIs" dxfId="8" priority="12" operator="between">
      <formula>99</formula>
      <formula>116</formula>
    </cfRule>
  </conditionalFormatting>
  <conditionalFormatting sqref="F5:F34">
    <cfRule type="cellIs" dxfId="7" priority="13" operator="between">
      <formula>72</formula>
      <formula>98</formula>
    </cfRule>
  </conditionalFormatting>
  <conditionalFormatting sqref="F5:F34">
    <cfRule type="cellIs" dxfId="6" priority="14" operator="lessThan">
      <formula>72</formula>
    </cfRule>
  </conditionalFormatting>
  <conditionalFormatting sqref="G5:G34">
    <cfRule type="cellIs" dxfId="5" priority="1" operator="greaterThan">
      <formula>141</formula>
    </cfRule>
  </conditionalFormatting>
  <conditionalFormatting sqref="G5:G34">
    <cfRule type="cellIs" dxfId="4" priority="2" operator="greaterThan">
      <formula>141</formula>
    </cfRule>
  </conditionalFormatting>
  <conditionalFormatting sqref="G5:G34">
    <cfRule type="cellIs" dxfId="3" priority="3" operator="between">
      <formula>117</formula>
      <formula>141</formula>
    </cfRule>
  </conditionalFormatting>
  <conditionalFormatting sqref="G5:G34">
    <cfRule type="cellIs" dxfId="2" priority="4" operator="between">
      <formula>99</formula>
      <formula>116</formula>
    </cfRule>
  </conditionalFormatting>
  <conditionalFormatting sqref="G5:G34">
    <cfRule type="cellIs" dxfId="1" priority="5" operator="between">
      <formula>72</formula>
      <formula>98</formula>
    </cfRule>
  </conditionalFormatting>
  <conditionalFormatting sqref="G5:G34">
    <cfRule type="cellIs" dxfId="0" priority="6" operator="lessThan">
      <formula>72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tabSelected="1" zoomScale="68" workbookViewId="0">
      <selection activeCell="G75" sqref="G75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73</v>
      </c>
      <c r="D2" s="4" t="s">
        <v>74</v>
      </c>
      <c r="E2" s="1" t="s">
        <v>75</v>
      </c>
      <c r="F2" s="3" t="s">
        <v>76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77</v>
      </c>
      <c r="D5" s="20" t="s">
        <v>78</v>
      </c>
      <c r="E5" s="9"/>
      <c r="F5" s="9">
        <v>50</v>
      </c>
      <c r="G5" s="9"/>
      <c r="H5" s="33"/>
    </row>
    <row r="6" spans="2:8" x14ac:dyDescent="0.25">
      <c r="B6" s="4">
        <v>2</v>
      </c>
      <c r="C6" s="7" t="s">
        <v>79</v>
      </c>
      <c r="D6" s="20" t="s">
        <v>80</v>
      </c>
      <c r="E6" s="9"/>
      <c r="F6" s="9">
        <v>35</v>
      </c>
      <c r="G6" s="9"/>
      <c r="H6" s="33"/>
    </row>
    <row r="7" spans="2:8" x14ac:dyDescent="0.25">
      <c r="B7" s="4">
        <v>3</v>
      </c>
      <c r="C7" s="7" t="s">
        <v>81</v>
      </c>
      <c r="D7" s="20" t="s">
        <v>82</v>
      </c>
      <c r="E7" s="9"/>
      <c r="F7" s="9">
        <v>7</v>
      </c>
      <c r="G7" s="9"/>
      <c r="H7" s="33"/>
    </row>
    <row r="8" spans="2:8" x14ac:dyDescent="0.25">
      <c r="B8" s="4">
        <v>4</v>
      </c>
      <c r="C8" s="7" t="s">
        <v>83</v>
      </c>
      <c r="D8" s="20" t="s">
        <v>84</v>
      </c>
      <c r="E8" s="9"/>
      <c r="F8" s="9">
        <v>0</v>
      </c>
      <c r="G8" s="9"/>
      <c r="H8" s="33" t="s">
        <v>85</v>
      </c>
    </row>
    <row r="9" spans="2:8" ht="15" customHeight="1" x14ac:dyDescent="0.25">
      <c r="B9" s="4">
        <v>5</v>
      </c>
      <c r="C9" s="7" t="s">
        <v>86</v>
      </c>
      <c r="D9" s="20" t="s">
        <v>87</v>
      </c>
      <c r="E9" s="9"/>
      <c r="F9" s="9">
        <v>0</v>
      </c>
      <c r="G9" s="9"/>
      <c r="H9" s="33" t="s">
        <v>88</v>
      </c>
    </row>
    <row r="10" spans="2:8" x14ac:dyDescent="0.25">
      <c r="B10" s="4">
        <v>6</v>
      </c>
      <c r="C10" s="7" t="s">
        <v>89</v>
      </c>
      <c r="D10" s="20" t="s">
        <v>90</v>
      </c>
      <c r="E10" s="9"/>
      <c r="F10" s="9">
        <v>58</v>
      </c>
      <c r="G10" s="9"/>
      <c r="H10" s="33"/>
    </row>
    <row r="11" spans="2:8" x14ac:dyDescent="0.25">
      <c r="B11" s="4">
        <v>7</v>
      </c>
      <c r="C11" s="7" t="s">
        <v>91</v>
      </c>
      <c r="D11" s="20" t="s">
        <v>92</v>
      </c>
      <c r="E11" s="9"/>
      <c r="F11" s="9">
        <v>73</v>
      </c>
      <c r="G11" s="9"/>
      <c r="H11" s="33"/>
    </row>
    <row r="12" spans="2:8" x14ac:dyDescent="0.25">
      <c r="B12" s="4">
        <v>8</v>
      </c>
      <c r="C12" s="7" t="s">
        <v>93</v>
      </c>
      <c r="D12" s="20" t="s">
        <v>94</v>
      </c>
      <c r="E12" s="9"/>
      <c r="F12" s="9">
        <v>49</v>
      </c>
      <c r="G12" s="9"/>
      <c r="H12" s="33"/>
    </row>
    <row r="13" spans="2:8" x14ac:dyDescent="0.25">
      <c r="B13" s="4">
        <v>9</v>
      </c>
      <c r="C13" s="7" t="s">
        <v>95</v>
      </c>
      <c r="D13" s="20" t="s">
        <v>96</v>
      </c>
      <c r="E13" s="9"/>
      <c r="F13" s="9">
        <v>89</v>
      </c>
      <c r="G13" s="9"/>
      <c r="H13" s="33"/>
    </row>
    <row r="14" spans="2:8" x14ac:dyDescent="0.25">
      <c r="B14" s="4">
        <v>10</v>
      </c>
      <c r="C14" s="7" t="s">
        <v>97</v>
      </c>
      <c r="D14" s="20" t="s">
        <v>98</v>
      </c>
      <c r="E14" s="9"/>
      <c r="F14" s="9">
        <v>96</v>
      </c>
      <c r="G14" s="9"/>
      <c r="H14" s="33"/>
    </row>
    <row r="15" spans="2:8" x14ac:dyDescent="0.25">
      <c r="B15" s="4">
        <v>11</v>
      </c>
      <c r="C15" s="7" t="s">
        <v>99</v>
      </c>
      <c r="D15" s="20" t="s">
        <v>100</v>
      </c>
      <c r="E15" s="9"/>
      <c r="F15" s="9">
        <v>133</v>
      </c>
      <c r="G15" s="9"/>
      <c r="H15" s="33"/>
    </row>
    <row r="16" spans="2:8" ht="15" customHeight="1" x14ac:dyDescent="0.25">
      <c r="B16" s="4">
        <v>12</v>
      </c>
      <c r="C16" s="7" t="s">
        <v>58</v>
      </c>
      <c r="D16" s="20" t="s">
        <v>101</v>
      </c>
      <c r="E16" s="9"/>
      <c r="F16" s="9">
        <v>0</v>
      </c>
      <c r="G16" s="9"/>
      <c r="H16" s="33" t="s">
        <v>102</v>
      </c>
    </row>
    <row r="17" spans="2:8" x14ac:dyDescent="0.25">
      <c r="B17" s="4">
        <v>13</v>
      </c>
      <c r="C17" s="7" t="s">
        <v>103</v>
      </c>
      <c r="D17" s="20" t="s">
        <v>104</v>
      </c>
      <c r="E17" s="9"/>
      <c r="F17" s="9">
        <v>28</v>
      </c>
      <c r="G17" s="9"/>
      <c r="H17" s="33" t="s">
        <v>105</v>
      </c>
    </row>
    <row r="18" spans="2:8" x14ac:dyDescent="0.25">
      <c r="B18" s="4">
        <v>14</v>
      </c>
      <c r="C18" s="7" t="s">
        <v>106</v>
      </c>
      <c r="D18" s="20" t="s">
        <v>107</v>
      </c>
      <c r="E18" s="9"/>
      <c r="F18" s="9">
        <v>45</v>
      </c>
      <c r="G18" s="9"/>
      <c r="H18" s="33"/>
    </row>
    <row r="19" spans="2:8" x14ac:dyDescent="0.25">
      <c r="B19" s="4">
        <v>15</v>
      </c>
      <c r="C19" s="7" t="s">
        <v>108</v>
      </c>
      <c r="D19" s="20" t="s">
        <v>109</v>
      </c>
      <c r="E19" s="9"/>
      <c r="F19" s="9">
        <v>122</v>
      </c>
      <c r="G19" s="9"/>
      <c r="H19" s="33"/>
    </row>
    <row r="20" spans="2:8" x14ac:dyDescent="0.25">
      <c r="B20" s="4">
        <v>16</v>
      </c>
      <c r="C20" s="7" t="s">
        <v>110</v>
      </c>
      <c r="D20" s="20" t="s">
        <v>111</v>
      </c>
      <c r="E20" s="9"/>
      <c r="F20" s="9">
        <v>67</v>
      </c>
      <c r="G20" s="9"/>
      <c r="H20" s="33"/>
    </row>
    <row r="21" spans="2:8" x14ac:dyDescent="0.25">
      <c r="B21" s="4">
        <v>17</v>
      </c>
      <c r="C21" s="7" t="s">
        <v>112</v>
      </c>
      <c r="D21" s="20" t="s">
        <v>113</v>
      </c>
      <c r="E21" s="9"/>
      <c r="F21" s="9">
        <v>20</v>
      </c>
      <c r="G21" s="9"/>
      <c r="H21" s="34" t="s">
        <v>28</v>
      </c>
    </row>
    <row r="22" spans="2:8" x14ac:dyDescent="0.25">
      <c r="B22" s="4">
        <v>18</v>
      </c>
      <c r="C22" s="7" t="s">
        <v>114</v>
      </c>
      <c r="D22" s="20" t="s">
        <v>115</v>
      </c>
      <c r="E22" s="9"/>
      <c r="F22" s="9">
        <v>62</v>
      </c>
      <c r="G22" s="9"/>
      <c r="H22" s="34"/>
    </row>
    <row r="23" spans="2:8" x14ac:dyDescent="0.25">
      <c r="B23" s="4">
        <v>19</v>
      </c>
      <c r="C23" s="15" t="s">
        <v>116</v>
      </c>
      <c r="D23" s="3" t="s">
        <v>117</v>
      </c>
      <c r="E23" s="9"/>
      <c r="F23" s="9">
        <v>0</v>
      </c>
      <c r="G23" s="9"/>
      <c r="H23" s="33" t="s">
        <v>88</v>
      </c>
    </row>
    <row r="24" spans="2:8" x14ac:dyDescent="0.25">
      <c r="B24" s="4">
        <v>20</v>
      </c>
      <c r="C24" s="7" t="s">
        <v>118</v>
      </c>
      <c r="D24" s="19" t="s">
        <v>119</v>
      </c>
      <c r="E24" s="9"/>
      <c r="F24" s="9">
        <v>98</v>
      </c>
      <c r="G24" s="9"/>
      <c r="H24" s="34"/>
    </row>
    <row r="25" spans="2:8" x14ac:dyDescent="0.25">
      <c r="B25" s="4">
        <v>21</v>
      </c>
      <c r="C25" s="7" t="s">
        <v>120</v>
      </c>
      <c r="D25" s="19" t="s">
        <v>121</v>
      </c>
      <c r="E25" s="4"/>
      <c r="F25" s="4">
        <v>134</v>
      </c>
      <c r="G25" s="4"/>
      <c r="H25" s="34"/>
    </row>
    <row r="26" spans="2:8" x14ac:dyDescent="0.25">
      <c r="B26" s="4">
        <v>22</v>
      </c>
      <c r="C26" s="7" t="s">
        <v>122</v>
      </c>
      <c r="D26" s="19" t="s">
        <v>123</v>
      </c>
      <c r="E26" s="4"/>
      <c r="F26" s="4">
        <v>46</v>
      </c>
      <c r="G26" s="4"/>
      <c r="H26" s="34"/>
    </row>
    <row r="27" spans="2:8" x14ac:dyDescent="0.25">
      <c r="B27" s="4">
        <v>23</v>
      </c>
      <c r="C27" s="7" t="s">
        <v>124</v>
      </c>
      <c r="D27" s="19" t="s">
        <v>125</v>
      </c>
      <c r="E27" s="4"/>
      <c r="F27" s="4">
        <v>70</v>
      </c>
      <c r="G27" s="4"/>
      <c r="H27" s="34"/>
    </row>
    <row r="28" spans="2:8" x14ac:dyDescent="0.25">
      <c r="B28" s="4">
        <v>24</v>
      </c>
      <c r="C28" s="7" t="s">
        <v>126</v>
      </c>
      <c r="D28" s="19" t="s">
        <v>127</v>
      </c>
      <c r="E28" s="9"/>
      <c r="F28" s="9">
        <v>0</v>
      </c>
      <c r="G28" s="9"/>
      <c r="H28" s="34"/>
    </row>
    <row r="29" spans="2:8" x14ac:dyDescent="0.25">
      <c r="B29" s="4">
        <v>25</v>
      </c>
      <c r="C29" s="19"/>
      <c r="D29" s="19"/>
      <c r="E29" s="4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61</v>
      </c>
      <c r="E37" s="22"/>
    </row>
    <row r="38" spans="2:8" x14ac:dyDescent="0.25">
      <c r="C38" s="23" t="s">
        <v>62</v>
      </c>
      <c r="D38" s="4">
        <f>COUNTIF(E5:E34,"&lt;40")</f>
        <v>0</v>
      </c>
      <c r="E38" s="2"/>
    </row>
    <row r="39" spans="2:8" x14ac:dyDescent="0.25">
      <c r="C39" s="24" t="s">
        <v>63</v>
      </c>
      <c r="D39" s="4">
        <f>SUMPRODUCT((E5:E34&gt;=40)*(E5:E34&lt;=69))</f>
        <v>0</v>
      </c>
      <c r="E39" s="2"/>
    </row>
    <row r="40" spans="2:8" x14ac:dyDescent="0.25">
      <c r="C40" s="25" t="s">
        <v>64</v>
      </c>
      <c r="D40" s="4">
        <f>SUMPRODUCT((E5:E34&gt;=70)*(E5:E34&lt;=80))</f>
        <v>0</v>
      </c>
      <c r="E40" s="2"/>
    </row>
    <row r="41" spans="2:8" x14ac:dyDescent="0.25">
      <c r="C41" s="26" t="s">
        <v>65</v>
      </c>
      <c r="D41" s="4">
        <f>SUMPRODUCT((E5:E34&gt;=81)*(E5:E34&lt;=101))</f>
        <v>0</v>
      </c>
      <c r="E41" s="2"/>
    </row>
    <row r="42" spans="2:8" x14ac:dyDescent="0.25">
      <c r="C42" s="27" t="s">
        <v>66</v>
      </c>
      <c r="D42" s="4">
        <f>COUNTIF(E5:E34,"&gt;101")</f>
        <v>0</v>
      </c>
      <c r="E42" s="2"/>
    </row>
    <row r="43" spans="2:8" x14ac:dyDescent="0.25">
      <c r="C43" s="28" t="s">
        <v>67</v>
      </c>
      <c r="D43" s="29">
        <f>SUM(D38:D42)</f>
        <v>0</v>
      </c>
      <c r="E43" s="2"/>
    </row>
    <row r="44" spans="2:8" x14ac:dyDescent="0.25">
      <c r="C44" s="30" t="s">
        <v>68</v>
      </c>
      <c r="D44" s="31">
        <v>0</v>
      </c>
      <c r="E44" s="2"/>
    </row>
    <row r="45" spans="2:8" x14ac:dyDescent="0.25">
      <c r="C45" s="32" t="s">
        <v>69</v>
      </c>
      <c r="D45" s="4">
        <f>COUNTIF(E5:E34,"Absent")</f>
        <v>0</v>
      </c>
      <c r="E45" s="2"/>
    </row>
    <row r="46" spans="2:8" x14ac:dyDescent="0.25">
      <c r="C46" s="28" t="s">
        <v>70</v>
      </c>
      <c r="D46" s="29">
        <f>SUM(D43:D45)</f>
        <v>0</v>
      </c>
      <c r="E46" s="2"/>
    </row>
    <row r="49" spans="3:4" ht="45" x14ac:dyDescent="0.25">
      <c r="C49" s="9" t="s">
        <v>71</v>
      </c>
      <c r="D49" s="9" t="s">
        <v>61</v>
      </c>
    </row>
    <row r="50" spans="3:4" x14ac:dyDescent="0.25">
      <c r="C50" s="23" t="s">
        <v>62</v>
      </c>
      <c r="D50" s="4">
        <f>COUNTIF(F5:F34,"&lt;40")</f>
        <v>9</v>
      </c>
    </row>
    <row r="51" spans="3:4" x14ac:dyDescent="0.25">
      <c r="C51" s="24" t="s">
        <v>63</v>
      </c>
      <c r="D51" s="4">
        <f>SUMPRODUCT((F5:F34&gt;=40)*(F5:F34&lt;=69))</f>
        <v>7</v>
      </c>
    </row>
    <row r="52" spans="3:4" x14ac:dyDescent="0.25">
      <c r="C52" s="25" t="s">
        <v>64</v>
      </c>
      <c r="D52" s="4">
        <f>SUMPRODUCT((F5:F34&gt;=70)*(F5:F34&lt;=80))</f>
        <v>2</v>
      </c>
    </row>
    <row r="53" spans="3:4" x14ac:dyDescent="0.25">
      <c r="C53" s="26" t="s">
        <v>65</v>
      </c>
      <c r="D53" s="4">
        <f>SUMPRODUCT((F5:F34&gt;=81)*(F5:F34&lt;=101))</f>
        <v>3</v>
      </c>
    </row>
    <row r="54" spans="3:4" x14ac:dyDescent="0.25">
      <c r="C54" s="27" t="s">
        <v>66</v>
      </c>
      <c r="D54" s="4">
        <f>COUNTIF(F5:F34,"&gt;101")</f>
        <v>3</v>
      </c>
    </row>
    <row r="55" spans="3:4" x14ac:dyDescent="0.25">
      <c r="C55" s="28" t="s">
        <v>67</v>
      </c>
      <c r="D55" s="29">
        <v>21</v>
      </c>
    </row>
    <row r="56" spans="3:4" x14ac:dyDescent="0.25">
      <c r="C56" s="30" t="s">
        <v>68</v>
      </c>
      <c r="D56" s="31">
        <v>5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v>24</v>
      </c>
    </row>
    <row r="61" spans="3:4" ht="45" x14ac:dyDescent="0.25">
      <c r="C61" s="9" t="s">
        <v>72</v>
      </c>
      <c r="D61" s="9" t="s">
        <v>61</v>
      </c>
    </row>
    <row r="62" spans="3:4" x14ac:dyDescent="0.25">
      <c r="C62" s="23" t="s">
        <v>62</v>
      </c>
      <c r="D62" s="4">
        <f>COUNTIF(G5:G34,"&lt;40")</f>
        <v>0</v>
      </c>
    </row>
    <row r="63" spans="3:4" x14ac:dyDescent="0.25">
      <c r="C63" s="24" t="s">
        <v>63</v>
      </c>
      <c r="D63" s="4">
        <f>SUMPRODUCT((G5:G34&gt;=40)*(G5:G34&lt;=69))</f>
        <v>0</v>
      </c>
    </row>
    <row r="64" spans="3:4" x14ac:dyDescent="0.25">
      <c r="C64" s="25" t="s">
        <v>64</v>
      </c>
      <c r="D64" s="4">
        <f>SUMPRODUCT((G5:G34&gt;=70)*(G5:G34&lt;=80))</f>
        <v>0</v>
      </c>
    </row>
    <row r="65" spans="3:4" x14ac:dyDescent="0.25">
      <c r="C65" s="26" t="s">
        <v>65</v>
      </c>
      <c r="D65" s="4">
        <f>SUMPRODUCT((G5:G34&gt;=81)*(G5:G34&lt;=101))</f>
        <v>0</v>
      </c>
    </row>
    <row r="66" spans="3:4" x14ac:dyDescent="0.25">
      <c r="C66" s="27" t="s">
        <v>66</v>
      </c>
      <c r="D66" s="4">
        <f>COUNTIF(G5:G34,"&gt;101")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E5:G34">
    <cfRule type="cellIs" dxfId="189" priority="14" operator="greaterThan">
      <formula>101</formula>
    </cfRule>
  </conditionalFormatting>
  <conditionalFormatting sqref="E5:G34">
    <cfRule type="cellIs" dxfId="188" priority="13" operator="between">
      <formula>81</formula>
      <formula>101</formula>
    </cfRule>
  </conditionalFormatting>
  <conditionalFormatting sqref="E5:G34">
    <cfRule type="cellIs" dxfId="187" priority="12" operator="between">
      <formula>70</formula>
      <formula>80</formula>
    </cfRule>
  </conditionalFormatting>
  <conditionalFormatting sqref="E5:G34">
    <cfRule type="cellIs" dxfId="186" priority="11" operator="between">
      <formula>40</formula>
      <formula>69</formula>
    </cfRule>
  </conditionalFormatting>
  <conditionalFormatting sqref="E5:G34">
    <cfRule type="cellIs" dxfId="185" priority="10" operator="lessThan">
      <formula>40</formula>
    </cfRule>
  </conditionalFormatting>
  <conditionalFormatting sqref="E5:G34">
    <cfRule type="containsText" dxfId="184" priority="9" operator="containsText" text="Absent">
      <formula>NOT(ISERROR(SEARCH("Absent",E5)))</formula>
    </cfRule>
  </conditionalFormatting>
  <conditionalFormatting sqref="E5:G34">
    <cfRule type="containsText" dxfId="183" priority="8" operator="containsText" text="Non évaluable">
      <formula>NOT(ISERROR(SEARCH("Non évaluable",E5)))</formula>
    </cfRule>
  </conditionalFormatting>
  <conditionalFormatting sqref="E30">
    <cfRule type="cellIs" dxfId="182" priority="7" operator="greaterThan">
      <formula>101</formula>
    </cfRule>
  </conditionalFormatting>
  <conditionalFormatting sqref="E30">
    <cfRule type="cellIs" dxfId="181" priority="6" operator="between">
      <formula>81</formula>
      <formula>101</formula>
    </cfRule>
  </conditionalFormatting>
  <conditionalFormatting sqref="E30">
    <cfRule type="cellIs" dxfId="180" priority="5" operator="between">
      <formula>70</formula>
      <formula>80</formula>
    </cfRule>
  </conditionalFormatting>
  <conditionalFormatting sqref="E30">
    <cfRule type="cellIs" dxfId="179" priority="4" operator="between">
      <formula>40</formula>
      <formula>69</formula>
    </cfRule>
  </conditionalFormatting>
  <conditionalFormatting sqref="E30">
    <cfRule type="cellIs" dxfId="178" priority="3" operator="lessThan">
      <formula>40</formula>
    </cfRule>
  </conditionalFormatting>
  <conditionalFormatting sqref="E30">
    <cfRule type="containsText" dxfId="177" priority="2" operator="containsText" text="Absent">
      <formula>NOT(ISERROR(SEARCH("Absent",E30)))</formula>
    </cfRule>
  </conditionalFormatting>
  <conditionalFormatting sqref="E30">
    <cfRule type="containsText" dxfId="176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K74" sqref="K7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128</v>
      </c>
      <c r="D2" s="4"/>
      <c r="F2" s="3" t="s">
        <v>129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20"/>
      <c r="D5" s="20"/>
      <c r="E5" s="9"/>
      <c r="F5" s="9"/>
      <c r="G5" s="9"/>
      <c r="H5" s="9"/>
    </row>
    <row r="6" spans="2:8" x14ac:dyDescent="0.25">
      <c r="B6" s="4">
        <v>2</v>
      </c>
      <c r="C6" s="20"/>
      <c r="D6" s="20"/>
      <c r="E6" s="9"/>
      <c r="F6" s="9"/>
      <c r="G6" s="9"/>
      <c r="H6" s="9"/>
    </row>
    <row r="7" spans="2:8" x14ac:dyDescent="0.25">
      <c r="B7" s="4">
        <v>3</v>
      </c>
      <c r="C7" s="20"/>
      <c r="D7" s="20"/>
      <c r="E7" s="9"/>
      <c r="F7" s="9"/>
      <c r="G7" s="9"/>
      <c r="H7" s="9"/>
    </row>
    <row r="8" spans="2:8" x14ac:dyDescent="0.25">
      <c r="B8" s="4">
        <v>4</v>
      </c>
      <c r="C8" s="20"/>
      <c r="D8" s="20"/>
      <c r="E8" s="9"/>
      <c r="F8" s="9"/>
      <c r="G8" s="9"/>
      <c r="H8" s="9"/>
    </row>
    <row r="9" spans="2:8" ht="15" customHeight="1" x14ac:dyDescent="0.25">
      <c r="B9" s="4">
        <v>5</v>
      </c>
      <c r="C9" s="20"/>
      <c r="D9" s="20"/>
      <c r="E9" s="9"/>
      <c r="F9" s="9"/>
      <c r="G9" s="9"/>
      <c r="H9" s="9"/>
    </row>
    <row r="10" spans="2:8" x14ac:dyDescent="0.25">
      <c r="B10" s="4">
        <v>6</v>
      </c>
      <c r="C10" s="20"/>
      <c r="D10" s="20"/>
      <c r="E10" s="9"/>
      <c r="F10" s="9"/>
      <c r="G10" s="9"/>
      <c r="H10" s="9"/>
    </row>
    <row r="11" spans="2:8" x14ac:dyDescent="0.25">
      <c r="B11" s="4">
        <v>7</v>
      </c>
      <c r="C11" s="20"/>
      <c r="D11" s="20"/>
      <c r="E11" s="9"/>
      <c r="F11" s="9"/>
      <c r="G11" s="9"/>
      <c r="H11" s="9"/>
    </row>
    <row r="12" spans="2:8" x14ac:dyDescent="0.25">
      <c r="B12" s="4">
        <v>8</v>
      </c>
      <c r="C12" s="20"/>
      <c r="D12" s="20"/>
      <c r="E12" s="9"/>
      <c r="F12" s="9"/>
      <c r="G12" s="9"/>
      <c r="H12" s="9"/>
    </row>
    <row r="13" spans="2:8" x14ac:dyDescent="0.25">
      <c r="B13" s="4">
        <v>9</v>
      </c>
      <c r="C13" s="20"/>
      <c r="D13" s="20"/>
      <c r="E13" s="9"/>
      <c r="F13" s="9"/>
      <c r="G13" s="9"/>
      <c r="H13" s="9"/>
    </row>
    <row r="14" spans="2:8" x14ac:dyDescent="0.25">
      <c r="B14" s="4">
        <v>10</v>
      </c>
      <c r="C14" s="20"/>
      <c r="D14" s="20"/>
      <c r="E14" s="9"/>
      <c r="F14" s="9"/>
      <c r="G14" s="9"/>
      <c r="H14" s="9"/>
    </row>
    <row r="15" spans="2:8" x14ac:dyDescent="0.25">
      <c r="B15" s="4">
        <v>11</v>
      </c>
      <c r="C15" s="20"/>
      <c r="D15" s="20"/>
      <c r="E15" s="9"/>
      <c r="F15" s="9"/>
      <c r="G15" s="9"/>
      <c r="H15" s="9"/>
    </row>
    <row r="16" spans="2:8" ht="15" customHeight="1" x14ac:dyDescent="0.25">
      <c r="B16" s="4">
        <v>12</v>
      </c>
      <c r="C16" s="20"/>
      <c r="D16" s="20"/>
      <c r="E16" s="9"/>
      <c r="F16" s="9"/>
      <c r="G16" s="9"/>
      <c r="H16" s="9"/>
    </row>
    <row r="17" spans="2:8" x14ac:dyDescent="0.25">
      <c r="B17" s="4">
        <v>13</v>
      </c>
      <c r="C17" s="20"/>
      <c r="D17" s="20"/>
      <c r="E17" s="9"/>
      <c r="F17" s="9"/>
      <c r="G17" s="9"/>
      <c r="H17" s="9"/>
    </row>
    <row r="18" spans="2:8" x14ac:dyDescent="0.25">
      <c r="B18" s="4">
        <v>14</v>
      </c>
      <c r="C18" s="20"/>
      <c r="D18" s="20"/>
      <c r="E18" s="9"/>
      <c r="F18" s="9"/>
      <c r="G18" s="9"/>
      <c r="H18" s="9"/>
    </row>
    <row r="19" spans="2:8" x14ac:dyDescent="0.25">
      <c r="B19" s="4">
        <v>15</v>
      </c>
      <c r="C19" s="20"/>
      <c r="D19" s="20"/>
      <c r="E19" s="9"/>
      <c r="F19" s="9"/>
      <c r="G19" s="9"/>
      <c r="H19" s="9"/>
    </row>
    <row r="20" spans="2:8" x14ac:dyDescent="0.25">
      <c r="B20" s="4">
        <v>16</v>
      </c>
      <c r="C20" s="20"/>
      <c r="D20" s="20"/>
      <c r="E20" s="9"/>
      <c r="F20" s="9"/>
      <c r="G20" s="9"/>
      <c r="H20" s="9"/>
    </row>
    <row r="21" spans="2:8" x14ac:dyDescent="0.25">
      <c r="B21" s="4">
        <v>17</v>
      </c>
      <c r="C21" s="20"/>
      <c r="D21" s="20"/>
      <c r="E21" s="9"/>
      <c r="F21" s="9"/>
      <c r="G21" s="9"/>
      <c r="H21" s="4"/>
    </row>
    <row r="22" spans="2:8" x14ac:dyDescent="0.25">
      <c r="B22" s="4">
        <v>18</v>
      </c>
      <c r="C22" s="20"/>
      <c r="D22" s="20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9"/>
      <c r="D24" s="19"/>
      <c r="E24" s="9"/>
      <c r="F24" s="9"/>
      <c r="G24" s="9"/>
      <c r="H24" s="4"/>
    </row>
    <row r="25" spans="2:8" x14ac:dyDescent="0.25">
      <c r="B25" s="4">
        <v>21</v>
      </c>
      <c r="C25" s="19"/>
      <c r="D25" s="19"/>
      <c r="E25" s="4"/>
      <c r="F25" s="4"/>
      <c r="G25" s="4"/>
      <c r="H25" s="4"/>
    </row>
    <row r="26" spans="2:8" x14ac:dyDescent="0.25">
      <c r="B26" s="4">
        <v>22</v>
      </c>
      <c r="C26" s="19"/>
      <c r="D26" s="19"/>
      <c r="E26" s="4"/>
      <c r="F26" s="4"/>
      <c r="G26" s="4"/>
      <c r="H26" s="4"/>
    </row>
    <row r="27" spans="2:8" x14ac:dyDescent="0.25">
      <c r="B27" s="4">
        <v>23</v>
      </c>
      <c r="C27" s="19"/>
      <c r="D27" s="19"/>
      <c r="E27" s="4"/>
      <c r="F27" s="4"/>
      <c r="G27" s="4"/>
      <c r="H27" s="4"/>
    </row>
    <row r="28" spans="2:8" x14ac:dyDescent="0.25">
      <c r="B28" s="4">
        <v>24</v>
      </c>
      <c r="C28" s="19"/>
      <c r="D28" s="19"/>
      <c r="E28" s="9"/>
      <c r="F28" s="9"/>
      <c r="G28" s="9"/>
      <c r="H28" s="4"/>
    </row>
    <row r="29" spans="2:8" x14ac:dyDescent="0.25">
      <c r="B29" s="4">
        <v>25</v>
      </c>
      <c r="C29" s="19"/>
      <c r="D29" s="19"/>
      <c r="E29" s="4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61</v>
      </c>
      <c r="E37" s="22"/>
    </row>
    <row r="38" spans="2:8" x14ac:dyDescent="0.25">
      <c r="C38" s="23" t="s">
        <v>62</v>
      </c>
      <c r="D38" s="4">
        <f>COUNTIF(E5:E34,"&lt;40")</f>
        <v>0</v>
      </c>
      <c r="E38" s="2"/>
    </row>
    <row r="39" spans="2:8" x14ac:dyDescent="0.25">
      <c r="C39" s="24" t="s">
        <v>63</v>
      </c>
      <c r="D39" s="4">
        <f>SUMPRODUCT((E5:E34&gt;=40)*(E5:E34&lt;=69))</f>
        <v>0</v>
      </c>
      <c r="E39" s="2"/>
    </row>
    <row r="40" spans="2:8" x14ac:dyDescent="0.25">
      <c r="C40" s="25" t="s">
        <v>64</v>
      </c>
      <c r="D40" s="4">
        <f>SUMPRODUCT((E5:E34&gt;=70)*(E5:E34&lt;=80))</f>
        <v>0</v>
      </c>
      <c r="E40" s="2"/>
    </row>
    <row r="41" spans="2:8" x14ac:dyDescent="0.25">
      <c r="C41" s="26" t="s">
        <v>65</v>
      </c>
      <c r="D41" s="4">
        <f>SUMPRODUCT((E5:E34&gt;=81)*(E5:E34&lt;=101))</f>
        <v>0</v>
      </c>
      <c r="E41" s="2"/>
    </row>
    <row r="42" spans="2:8" x14ac:dyDescent="0.25">
      <c r="C42" s="27" t="s">
        <v>66</v>
      </c>
      <c r="D42" s="4">
        <f>COUNTIF(E5:E34,"&gt;101")</f>
        <v>0</v>
      </c>
      <c r="E42" s="2"/>
    </row>
    <row r="43" spans="2:8" x14ac:dyDescent="0.25">
      <c r="C43" s="28" t="s">
        <v>67</v>
      </c>
      <c r="D43" s="29">
        <f>SUM(D38:D42)</f>
        <v>0</v>
      </c>
      <c r="E43" s="2"/>
    </row>
    <row r="44" spans="2:8" x14ac:dyDescent="0.25">
      <c r="C44" s="30" t="s">
        <v>68</v>
      </c>
      <c r="D44" s="31">
        <f>COUNTIF(E5:E34,"Non évaluable")</f>
        <v>0</v>
      </c>
      <c r="E44" s="2"/>
    </row>
    <row r="45" spans="2:8" x14ac:dyDescent="0.25">
      <c r="C45" s="32" t="s">
        <v>69</v>
      </c>
      <c r="D45" s="4">
        <f>COUNTIF(E5:E34,"Absent")</f>
        <v>0</v>
      </c>
      <c r="E45" s="2"/>
    </row>
    <row r="46" spans="2:8" x14ac:dyDescent="0.25">
      <c r="C46" s="28" t="s">
        <v>70</v>
      </c>
      <c r="D46" s="29">
        <f>SUM(D43:D45)</f>
        <v>0</v>
      </c>
      <c r="E46" s="2"/>
    </row>
    <row r="49" spans="3:4" ht="45" x14ac:dyDescent="0.25">
      <c r="C49" s="9" t="s">
        <v>71</v>
      </c>
      <c r="D49" s="9" t="s">
        <v>61</v>
      </c>
    </row>
    <row r="50" spans="3:4" x14ac:dyDescent="0.25">
      <c r="C50" s="23" t="s">
        <v>62</v>
      </c>
      <c r="D50" s="4">
        <f>COUNTIF(F5:F34,"&lt;40")</f>
        <v>0</v>
      </c>
    </row>
    <row r="51" spans="3:4" x14ac:dyDescent="0.25">
      <c r="C51" s="24" t="s">
        <v>63</v>
      </c>
      <c r="D51" s="4">
        <f>SUMPRODUCT((F5:F34&gt;=40)*(F5:F34&lt;=69))</f>
        <v>0</v>
      </c>
    </row>
    <row r="52" spans="3:4" x14ac:dyDescent="0.25">
      <c r="C52" s="25" t="s">
        <v>64</v>
      </c>
      <c r="D52" s="4">
        <f>SUMPRODUCT((F5:F34&gt;=70)*(F5:F34&lt;=80))</f>
        <v>0</v>
      </c>
    </row>
    <row r="53" spans="3:4" x14ac:dyDescent="0.25">
      <c r="C53" s="26" t="s">
        <v>65</v>
      </c>
      <c r="D53" s="4">
        <f>SUMPRODUCT((F5:F34&gt;=81)*(F5:F34&lt;=101))</f>
        <v>0</v>
      </c>
    </row>
    <row r="54" spans="3:4" x14ac:dyDescent="0.25">
      <c r="C54" s="27" t="s">
        <v>66</v>
      </c>
      <c r="D54" s="4">
        <f>COUNTIF(F5:F34,"&gt;101")</f>
        <v>0</v>
      </c>
    </row>
    <row r="55" spans="3:4" x14ac:dyDescent="0.25">
      <c r="C55" s="28" t="s">
        <v>67</v>
      </c>
      <c r="D55" s="29">
        <f>SUM(D50:D54)</f>
        <v>0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f>SUM(D55:D57)</f>
        <v>0</v>
      </c>
    </row>
    <row r="61" spans="3:4" ht="45" x14ac:dyDescent="0.25">
      <c r="C61" s="9" t="s">
        <v>72</v>
      </c>
      <c r="D61" s="9" t="s">
        <v>61</v>
      </c>
    </row>
    <row r="62" spans="3:4" x14ac:dyDescent="0.25">
      <c r="C62" s="23" t="s">
        <v>62</v>
      </c>
      <c r="D62" s="4">
        <f>COUNTIF(G5:G34,"&lt;40")</f>
        <v>0</v>
      </c>
    </row>
    <row r="63" spans="3:4" x14ac:dyDescent="0.25">
      <c r="C63" s="24" t="s">
        <v>63</v>
      </c>
      <c r="D63" s="4">
        <f>SUMPRODUCT((G5:G34&gt;=40)*(G5:G34&lt;=69))</f>
        <v>0</v>
      </c>
    </row>
    <row r="64" spans="3:4" x14ac:dyDescent="0.25">
      <c r="C64" s="25" t="s">
        <v>64</v>
      </c>
      <c r="D64" s="4">
        <f>SUMPRODUCT((G5:G34&gt;=70)*(G5:G34&lt;=80))</f>
        <v>0</v>
      </c>
    </row>
    <row r="65" spans="3:4" x14ac:dyDescent="0.25">
      <c r="C65" s="26" t="s">
        <v>65</v>
      </c>
      <c r="D65" s="4">
        <f>SUMPRODUCT((G5:G34&gt;=81)*(G5:G34&lt;=101))</f>
        <v>0</v>
      </c>
    </row>
    <row r="66" spans="3:4" x14ac:dyDescent="0.25">
      <c r="C66" s="27" t="s">
        <v>66</v>
      </c>
      <c r="D66" s="4">
        <f>COUNTIF(G5:G34,"&gt;101")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E5:G34">
    <cfRule type="containsText" dxfId="175" priority="8" operator="containsText" text="Non évaluable">
      <formula>NOT(ISERROR(SEARCH("Non évaluable",E5)))</formula>
    </cfRule>
  </conditionalFormatting>
  <conditionalFormatting sqref="E5:G34">
    <cfRule type="containsText" dxfId="174" priority="9" operator="containsText" text="Absent">
      <formula>NOT(ISERROR(SEARCH("Absent",E5)))</formula>
    </cfRule>
  </conditionalFormatting>
  <conditionalFormatting sqref="E5:G34">
    <cfRule type="cellIs" dxfId="173" priority="10" operator="lessThan">
      <formula>40</formula>
    </cfRule>
  </conditionalFormatting>
  <conditionalFormatting sqref="E5:G34">
    <cfRule type="cellIs" dxfId="172" priority="11" operator="between">
      <formula>40</formula>
      <formula>69</formula>
    </cfRule>
  </conditionalFormatting>
  <conditionalFormatting sqref="E5:G34">
    <cfRule type="cellIs" dxfId="171" priority="12" operator="between">
      <formula>70</formula>
      <formula>80</formula>
    </cfRule>
  </conditionalFormatting>
  <conditionalFormatting sqref="E5:G34">
    <cfRule type="cellIs" dxfId="170" priority="13" operator="between">
      <formula>81</formula>
      <formula>101</formula>
    </cfRule>
  </conditionalFormatting>
  <conditionalFormatting sqref="E5:G34">
    <cfRule type="cellIs" dxfId="169" priority="14" operator="greaterThan">
      <formula>101</formula>
    </cfRule>
  </conditionalFormatting>
  <conditionalFormatting sqref="E30">
    <cfRule type="containsText" dxfId="168" priority="1" operator="containsText" text="Non évaluable">
      <formula>NOT(ISERROR(SEARCH("Non évaluable",E30)))</formula>
    </cfRule>
  </conditionalFormatting>
  <conditionalFormatting sqref="E30">
    <cfRule type="containsText" dxfId="167" priority="2" operator="containsText" text="Absent">
      <formula>NOT(ISERROR(SEARCH("Absent",E30)))</formula>
    </cfRule>
  </conditionalFormatting>
  <conditionalFormatting sqref="E30">
    <cfRule type="cellIs" dxfId="166" priority="3" operator="lessThan">
      <formula>40</formula>
    </cfRule>
  </conditionalFormatting>
  <conditionalFormatting sqref="E30">
    <cfRule type="cellIs" dxfId="165" priority="4" operator="between">
      <formula>40</formula>
      <formula>69</formula>
    </cfRule>
  </conditionalFormatting>
  <conditionalFormatting sqref="E30">
    <cfRule type="cellIs" dxfId="164" priority="5" operator="between">
      <formula>70</formula>
      <formula>80</formula>
    </cfRule>
  </conditionalFormatting>
  <conditionalFormatting sqref="E30">
    <cfRule type="cellIs" dxfId="163" priority="6" operator="between">
      <formula>81</formula>
      <formula>101</formula>
    </cfRule>
  </conditionalFormatting>
  <conditionalFormatting sqref="E30">
    <cfRule type="cellIs" dxfId="162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37" sqref="J37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128</v>
      </c>
      <c r="D2" s="4"/>
      <c r="F2" s="3" t="s">
        <v>129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20"/>
      <c r="D5" s="20"/>
      <c r="E5" s="9"/>
      <c r="F5" s="9"/>
      <c r="G5" s="9"/>
      <c r="H5" s="9"/>
    </row>
    <row r="6" spans="2:8" x14ac:dyDescent="0.25">
      <c r="B6" s="4">
        <v>2</v>
      </c>
      <c r="C6" s="20"/>
      <c r="D6" s="20"/>
      <c r="E6" s="9"/>
      <c r="F6" s="9"/>
      <c r="G6" s="9"/>
      <c r="H6" s="9"/>
    </row>
    <row r="7" spans="2:8" x14ac:dyDescent="0.25">
      <c r="B7" s="4">
        <v>3</v>
      </c>
      <c r="C7" s="20"/>
      <c r="D7" s="20"/>
      <c r="E7" s="9"/>
      <c r="F7" s="9"/>
      <c r="G7" s="9"/>
      <c r="H7" s="9"/>
    </row>
    <row r="8" spans="2:8" x14ac:dyDescent="0.25">
      <c r="B8" s="4">
        <v>4</v>
      </c>
      <c r="C8" s="20"/>
      <c r="D8" s="20"/>
      <c r="E8" s="9"/>
      <c r="F8" s="9"/>
      <c r="G8" s="9"/>
      <c r="H8" s="9"/>
    </row>
    <row r="9" spans="2:8" ht="15" customHeight="1" x14ac:dyDescent="0.25">
      <c r="B9" s="4">
        <v>5</v>
      </c>
      <c r="C9" s="20"/>
      <c r="D9" s="20"/>
      <c r="E9" s="9"/>
      <c r="F9" s="9"/>
      <c r="G9" s="9"/>
      <c r="H9" s="9"/>
    </row>
    <row r="10" spans="2:8" x14ac:dyDescent="0.25">
      <c r="B10" s="4">
        <v>6</v>
      </c>
      <c r="C10" s="20"/>
      <c r="D10" s="20"/>
      <c r="E10" s="9"/>
      <c r="F10" s="9"/>
      <c r="G10" s="9"/>
      <c r="H10" s="9"/>
    </row>
    <row r="11" spans="2:8" x14ac:dyDescent="0.25">
      <c r="B11" s="4">
        <v>7</v>
      </c>
      <c r="C11" s="20"/>
      <c r="D11" s="20"/>
      <c r="E11" s="9"/>
      <c r="F11" s="9"/>
      <c r="G11" s="9"/>
      <c r="H11" s="9"/>
    </row>
    <row r="12" spans="2:8" x14ac:dyDescent="0.25">
      <c r="B12" s="4">
        <v>8</v>
      </c>
      <c r="C12" s="20"/>
      <c r="D12" s="20"/>
      <c r="E12" s="9"/>
      <c r="F12" s="9"/>
      <c r="G12" s="9"/>
      <c r="H12" s="9"/>
    </row>
    <row r="13" spans="2:8" x14ac:dyDescent="0.25">
      <c r="B13" s="4">
        <v>9</v>
      </c>
      <c r="C13" s="20"/>
      <c r="D13" s="20"/>
      <c r="E13" s="9"/>
      <c r="F13" s="9"/>
      <c r="G13" s="9"/>
      <c r="H13" s="9"/>
    </row>
    <row r="14" spans="2:8" x14ac:dyDescent="0.25">
      <c r="B14" s="4">
        <v>10</v>
      </c>
      <c r="C14" s="20"/>
      <c r="D14" s="20"/>
      <c r="E14" s="9"/>
      <c r="F14" s="9"/>
      <c r="G14" s="9"/>
      <c r="H14" s="9"/>
    </row>
    <row r="15" spans="2:8" x14ac:dyDescent="0.25">
      <c r="B15" s="4">
        <v>11</v>
      </c>
      <c r="C15" s="20"/>
      <c r="D15" s="20"/>
      <c r="E15" s="9"/>
      <c r="F15" s="9"/>
      <c r="G15" s="9"/>
      <c r="H15" s="9"/>
    </row>
    <row r="16" spans="2:8" ht="15" customHeight="1" x14ac:dyDescent="0.25">
      <c r="B16" s="4">
        <v>12</v>
      </c>
      <c r="C16" s="20"/>
      <c r="D16" s="20"/>
      <c r="E16" s="9"/>
      <c r="F16" s="9"/>
      <c r="G16" s="9"/>
      <c r="H16" s="9"/>
    </row>
    <row r="17" spans="2:8" x14ac:dyDescent="0.25">
      <c r="B17" s="4">
        <v>13</v>
      </c>
      <c r="C17" s="20"/>
      <c r="D17" s="20"/>
      <c r="E17" s="9"/>
      <c r="F17" s="9"/>
      <c r="G17" s="9"/>
      <c r="H17" s="9"/>
    </row>
    <row r="18" spans="2:8" x14ac:dyDescent="0.25">
      <c r="B18" s="4">
        <v>14</v>
      </c>
      <c r="C18" s="20"/>
      <c r="D18" s="20"/>
      <c r="E18" s="9"/>
      <c r="F18" s="9"/>
      <c r="G18" s="9"/>
      <c r="H18" s="9"/>
    </row>
    <row r="19" spans="2:8" x14ac:dyDescent="0.25">
      <c r="B19" s="4">
        <v>15</v>
      </c>
      <c r="C19" s="20"/>
      <c r="D19" s="20"/>
      <c r="E19" s="9"/>
      <c r="F19" s="9"/>
      <c r="G19" s="9"/>
      <c r="H19" s="9"/>
    </row>
    <row r="20" spans="2:8" x14ac:dyDescent="0.25">
      <c r="B20" s="4">
        <v>16</v>
      </c>
      <c r="C20" s="20"/>
      <c r="D20" s="20"/>
      <c r="E20" s="9"/>
      <c r="F20" s="9"/>
      <c r="G20" s="9"/>
      <c r="H20" s="9"/>
    </row>
    <row r="21" spans="2:8" x14ac:dyDescent="0.25">
      <c r="B21" s="4">
        <v>17</v>
      </c>
      <c r="C21" s="20"/>
      <c r="D21" s="20"/>
      <c r="E21" s="9"/>
      <c r="F21" s="9"/>
      <c r="G21" s="9"/>
      <c r="H21" s="4"/>
    </row>
    <row r="22" spans="2:8" x14ac:dyDescent="0.25">
      <c r="B22" s="4">
        <v>18</v>
      </c>
      <c r="C22" s="20"/>
      <c r="D22" s="20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9"/>
      <c r="D24" s="19"/>
      <c r="E24" s="9"/>
      <c r="F24" s="9"/>
      <c r="G24" s="9"/>
      <c r="H24" s="4"/>
    </row>
    <row r="25" spans="2:8" x14ac:dyDescent="0.25">
      <c r="B25" s="4">
        <v>21</v>
      </c>
      <c r="C25" s="19"/>
      <c r="D25" s="19"/>
      <c r="E25" s="4"/>
      <c r="F25" s="4"/>
      <c r="G25" s="4"/>
      <c r="H25" s="4"/>
    </row>
    <row r="26" spans="2:8" x14ac:dyDescent="0.25">
      <c r="B26" s="4">
        <v>22</v>
      </c>
      <c r="C26" s="19"/>
      <c r="D26" s="19"/>
      <c r="E26" s="4"/>
      <c r="F26" s="4"/>
      <c r="G26" s="4"/>
      <c r="H26" s="4"/>
    </row>
    <row r="27" spans="2:8" x14ac:dyDescent="0.25">
      <c r="B27" s="4">
        <v>23</v>
      </c>
      <c r="C27" s="19"/>
      <c r="D27" s="19"/>
      <c r="E27" s="4"/>
      <c r="F27" s="4"/>
      <c r="G27" s="4"/>
      <c r="H27" s="4"/>
    </row>
    <row r="28" spans="2:8" x14ac:dyDescent="0.25">
      <c r="B28" s="4">
        <v>24</v>
      </c>
      <c r="C28" s="19"/>
      <c r="D28" s="19"/>
      <c r="E28" s="9"/>
      <c r="F28" s="9"/>
      <c r="G28" s="9"/>
      <c r="H28" s="4"/>
    </row>
    <row r="29" spans="2:8" x14ac:dyDescent="0.25">
      <c r="B29" s="4">
        <v>25</v>
      </c>
      <c r="C29" s="19"/>
      <c r="D29" s="19"/>
      <c r="E29" s="4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61</v>
      </c>
      <c r="E37" s="22"/>
    </row>
    <row r="38" spans="2:8" x14ac:dyDescent="0.25">
      <c r="C38" s="23" t="s">
        <v>62</v>
      </c>
      <c r="D38" s="4">
        <f>COUNTIF(E5:E34,"&lt;40")</f>
        <v>0</v>
      </c>
      <c r="E38" s="2"/>
    </row>
    <row r="39" spans="2:8" x14ac:dyDescent="0.25">
      <c r="C39" s="24" t="s">
        <v>63</v>
      </c>
      <c r="D39" s="4">
        <f>SUMPRODUCT((E5:E34&gt;=40)*(E5:E34&lt;=69))</f>
        <v>0</v>
      </c>
      <c r="E39" s="2"/>
    </row>
    <row r="40" spans="2:8" x14ac:dyDescent="0.25">
      <c r="C40" s="25" t="s">
        <v>64</v>
      </c>
      <c r="D40" s="4">
        <f>SUMPRODUCT((E5:E34&gt;=70)*(E5:E34&lt;=80))</f>
        <v>0</v>
      </c>
      <c r="E40" s="2"/>
    </row>
    <row r="41" spans="2:8" x14ac:dyDescent="0.25">
      <c r="C41" s="26" t="s">
        <v>65</v>
      </c>
      <c r="D41" s="4">
        <f>SUMPRODUCT((E5:E34&gt;=81)*(E5:E34&lt;=101))</f>
        <v>0</v>
      </c>
      <c r="E41" s="2"/>
    </row>
    <row r="42" spans="2:8" x14ac:dyDescent="0.25">
      <c r="C42" s="27" t="s">
        <v>66</v>
      </c>
      <c r="D42" s="4">
        <f>COUNTIF(E5:E34,"&gt;101")</f>
        <v>0</v>
      </c>
      <c r="E42" s="2"/>
    </row>
    <row r="43" spans="2:8" x14ac:dyDescent="0.25">
      <c r="C43" s="28" t="s">
        <v>67</v>
      </c>
      <c r="D43" s="29">
        <f>SUM(D38:D42)</f>
        <v>0</v>
      </c>
      <c r="E43" s="2"/>
    </row>
    <row r="44" spans="2:8" x14ac:dyDescent="0.25">
      <c r="C44" s="30" t="s">
        <v>68</v>
      </c>
      <c r="D44" s="31">
        <f>COUNTIF(E5:E34,"Non évaluable")</f>
        <v>0</v>
      </c>
      <c r="E44" s="2"/>
    </row>
    <row r="45" spans="2:8" x14ac:dyDescent="0.25">
      <c r="C45" s="32" t="s">
        <v>69</v>
      </c>
      <c r="D45" s="4">
        <f>COUNTIF(E5:E34,"Absent")</f>
        <v>0</v>
      </c>
      <c r="E45" s="2"/>
    </row>
    <row r="46" spans="2:8" x14ac:dyDescent="0.25">
      <c r="C46" s="28" t="s">
        <v>70</v>
      </c>
      <c r="D46" s="29">
        <f>SUM(D43:D45)</f>
        <v>0</v>
      </c>
      <c r="E46" s="2"/>
    </row>
    <row r="49" spans="3:4" ht="45" x14ac:dyDescent="0.25">
      <c r="C49" s="9" t="s">
        <v>71</v>
      </c>
      <c r="D49" s="9" t="s">
        <v>61</v>
      </c>
    </row>
    <row r="50" spans="3:4" x14ac:dyDescent="0.25">
      <c r="C50" s="23" t="s">
        <v>62</v>
      </c>
      <c r="D50" s="4">
        <f>COUNTIF(F5:F34,"&lt;40")</f>
        <v>0</v>
      </c>
    </row>
    <row r="51" spans="3:4" x14ac:dyDescent="0.25">
      <c r="C51" s="24" t="s">
        <v>63</v>
      </c>
      <c r="D51" s="4">
        <f>SUMPRODUCT((F5:F34&gt;=40)*(F5:F34&lt;=69))</f>
        <v>0</v>
      </c>
    </row>
    <row r="52" spans="3:4" x14ac:dyDescent="0.25">
      <c r="C52" s="25" t="s">
        <v>64</v>
      </c>
      <c r="D52" s="4">
        <f>SUMPRODUCT((F5:F34&gt;=70)*(F5:F34&lt;=80))</f>
        <v>0</v>
      </c>
    </row>
    <row r="53" spans="3:4" x14ac:dyDescent="0.25">
      <c r="C53" s="26" t="s">
        <v>65</v>
      </c>
      <c r="D53" s="4">
        <f>SUMPRODUCT((F5:F34&gt;=81)*(F5:F34&lt;=101))</f>
        <v>0</v>
      </c>
    </row>
    <row r="54" spans="3:4" x14ac:dyDescent="0.25">
      <c r="C54" s="27" t="s">
        <v>66</v>
      </c>
      <c r="D54" s="4">
        <f>COUNTIF(F5:F34,"&gt;101")</f>
        <v>0</v>
      </c>
    </row>
    <row r="55" spans="3:4" x14ac:dyDescent="0.25">
      <c r="C55" s="28" t="s">
        <v>67</v>
      </c>
      <c r="D55" s="29">
        <f>SUM(D50:D54)</f>
        <v>0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f>SUM(D55:D57)</f>
        <v>0</v>
      </c>
    </row>
    <row r="61" spans="3:4" ht="45" x14ac:dyDescent="0.25">
      <c r="C61" s="9" t="s">
        <v>72</v>
      </c>
      <c r="D61" s="9" t="s">
        <v>61</v>
      </c>
    </row>
    <row r="62" spans="3:4" x14ac:dyDescent="0.25">
      <c r="C62" s="23" t="s">
        <v>62</v>
      </c>
      <c r="D62" s="4">
        <f>COUNTIF(G5:G34,"&lt;40")</f>
        <v>0</v>
      </c>
    </row>
    <row r="63" spans="3:4" x14ac:dyDescent="0.25">
      <c r="C63" s="24" t="s">
        <v>63</v>
      </c>
      <c r="D63" s="4">
        <f>SUMPRODUCT((G5:G34&gt;=40)*(G5:G34&lt;=69))</f>
        <v>0</v>
      </c>
    </row>
    <row r="64" spans="3:4" x14ac:dyDescent="0.25">
      <c r="C64" s="25" t="s">
        <v>64</v>
      </c>
      <c r="D64" s="4">
        <f>SUMPRODUCT((G5:G34&gt;=70)*(G5:G34&lt;=80))</f>
        <v>0</v>
      </c>
    </row>
    <row r="65" spans="3:4" x14ac:dyDescent="0.25">
      <c r="C65" s="26" t="s">
        <v>65</v>
      </c>
      <c r="D65" s="4">
        <f>SUMPRODUCT((G5:G34&gt;=81)*(G5:G34&lt;=101))</f>
        <v>0</v>
      </c>
    </row>
    <row r="66" spans="3:4" x14ac:dyDescent="0.25">
      <c r="C66" s="27" t="s">
        <v>66</v>
      </c>
      <c r="D66" s="4">
        <f>COUNTIF(G5:G34,"&gt;101")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E5:G34">
    <cfRule type="containsText" dxfId="161" priority="8" operator="containsText" text="Non évaluable">
      <formula>NOT(ISERROR(SEARCH("Non évaluable",E5)))</formula>
    </cfRule>
  </conditionalFormatting>
  <conditionalFormatting sqref="E5:G34">
    <cfRule type="containsText" dxfId="160" priority="9" operator="containsText" text="Absent">
      <formula>NOT(ISERROR(SEARCH("Absent",E5)))</formula>
    </cfRule>
  </conditionalFormatting>
  <conditionalFormatting sqref="E5:G34">
    <cfRule type="cellIs" dxfId="159" priority="10" operator="lessThan">
      <formula>40</formula>
    </cfRule>
  </conditionalFormatting>
  <conditionalFormatting sqref="E5:G34">
    <cfRule type="cellIs" dxfId="158" priority="11" operator="between">
      <formula>40</formula>
      <formula>69</formula>
    </cfRule>
  </conditionalFormatting>
  <conditionalFormatting sqref="E5:G34">
    <cfRule type="cellIs" dxfId="157" priority="12" operator="between">
      <formula>70</formula>
      <formula>80</formula>
    </cfRule>
  </conditionalFormatting>
  <conditionalFormatting sqref="E5:G34">
    <cfRule type="cellIs" dxfId="156" priority="13" operator="between">
      <formula>81</formula>
      <formula>101</formula>
    </cfRule>
  </conditionalFormatting>
  <conditionalFormatting sqref="E5:G34">
    <cfRule type="cellIs" dxfId="155" priority="14" operator="greaterThan">
      <formula>101</formula>
    </cfRule>
  </conditionalFormatting>
  <conditionalFormatting sqref="E30">
    <cfRule type="containsText" dxfId="154" priority="1" operator="containsText" text="Non évaluable">
      <formula>NOT(ISERROR(SEARCH("Non évaluable",E30)))</formula>
    </cfRule>
  </conditionalFormatting>
  <conditionalFormatting sqref="E30">
    <cfRule type="containsText" dxfId="153" priority="2" operator="containsText" text="Absent">
      <formula>NOT(ISERROR(SEARCH("Absent",E30)))</formula>
    </cfRule>
  </conditionalFormatting>
  <conditionalFormatting sqref="E30">
    <cfRule type="cellIs" dxfId="152" priority="3" operator="lessThan">
      <formula>40</formula>
    </cfRule>
  </conditionalFormatting>
  <conditionalFormatting sqref="E30">
    <cfRule type="cellIs" dxfId="151" priority="4" operator="between">
      <formula>40</formula>
      <formula>69</formula>
    </cfRule>
  </conditionalFormatting>
  <conditionalFormatting sqref="E30">
    <cfRule type="cellIs" dxfId="150" priority="5" operator="between">
      <formula>70</formula>
      <formula>80</formula>
    </cfRule>
  </conditionalFormatting>
  <conditionalFormatting sqref="E30">
    <cfRule type="cellIs" dxfId="149" priority="6" operator="between">
      <formula>81</formula>
      <formula>101</formula>
    </cfRule>
  </conditionalFormatting>
  <conditionalFormatting sqref="E30">
    <cfRule type="cellIs" dxfId="148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69"/>
  <sheetViews>
    <sheetView zoomScale="68" workbookViewId="0">
      <selection activeCell="K63" sqref="K63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130</v>
      </c>
      <c r="F2" s="3" t="s">
        <v>131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132</v>
      </c>
      <c r="D5" s="7" t="s">
        <v>133</v>
      </c>
      <c r="E5" s="8">
        <v>88</v>
      </c>
      <c r="F5" s="9">
        <v>96</v>
      </c>
      <c r="G5" s="9"/>
      <c r="H5" s="33"/>
    </row>
    <row r="6" spans="2:8" x14ac:dyDescent="0.25">
      <c r="B6" s="4">
        <v>2</v>
      </c>
      <c r="C6" s="7" t="s">
        <v>134</v>
      </c>
      <c r="D6" s="7" t="s">
        <v>135</v>
      </c>
      <c r="E6" s="8">
        <v>75</v>
      </c>
      <c r="F6" s="9">
        <v>76</v>
      </c>
      <c r="G6" s="9"/>
      <c r="H6" s="33"/>
    </row>
    <row r="7" spans="2:8" x14ac:dyDescent="0.25">
      <c r="B7" s="4">
        <v>3</v>
      </c>
      <c r="C7" s="7" t="s">
        <v>136</v>
      </c>
      <c r="D7" s="7" t="s">
        <v>137</v>
      </c>
      <c r="E7" s="8">
        <v>122</v>
      </c>
      <c r="F7" s="9">
        <v>129</v>
      </c>
      <c r="G7" s="9"/>
      <c r="H7" s="33"/>
    </row>
    <row r="8" spans="2:8" x14ac:dyDescent="0.25">
      <c r="B8" s="4">
        <v>4</v>
      </c>
      <c r="C8" s="7" t="s">
        <v>138</v>
      </c>
      <c r="D8" s="7" t="s">
        <v>139</v>
      </c>
      <c r="E8" s="8">
        <v>64</v>
      </c>
      <c r="F8" s="9">
        <v>66</v>
      </c>
      <c r="G8" s="9"/>
      <c r="H8" s="33"/>
    </row>
    <row r="9" spans="2:8" ht="15" customHeight="1" x14ac:dyDescent="0.25">
      <c r="B9" s="4">
        <v>5</v>
      </c>
      <c r="C9" s="7" t="s">
        <v>140</v>
      </c>
      <c r="D9" s="7" t="s">
        <v>141</v>
      </c>
      <c r="E9" s="8">
        <v>90</v>
      </c>
      <c r="F9" s="9">
        <v>93</v>
      </c>
      <c r="G9" s="9"/>
      <c r="H9" s="33"/>
    </row>
    <row r="10" spans="2:8" x14ac:dyDescent="0.25">
      <c r="B10" s="4">
        <v>6</v>
      </c>
      <c r="C10" s="7" t="s">
        <v>142</v>
      </c>
      <c r="D10" s="7" t="s">
        <v>143</v>
      </c>
      <c r="E10" s="8">
        <v>135</v>
      </c>
      <c r="F10" s="9">
        <v>130</v>
      </c>
      <c r="G10" s="9"/>
      <c r="H10" s="33" t="s">
        <v>144</v>
      </c>
    </row>
    <row r="11" spans="2:8" x14ac:dyDescent="0.25">
      <c r="B11" s="4">
        <v>7</v>
      </c>
      <c r="C11" s="11" t="s">
        <v>145</v>
      </c>
      <c r="D11" s="11" t="s">
        <v>146</v>
      </c>
      <c r="E11" s="12">
        <v>9</v>
      </c>
      <c r="F11" s="9">
        <v>0</v>
      </c>
      <c r="G11" s="9"/>
      <c r="H11" s="33"/>
    </row>
    <row r="12" spans="2:8" x14ac:dyDescent="0.25">
      <c r="B12" s="4">
        <v>8</v>
      </c>
      <c r="C12" s="7" t="s">
        <v>147</v>
      </c>
      <c r="D12" s="7" t="s">
        <v>148</v>
      </c>
      <c r="E12" s="8">
        <v>41</v>
      </c>
      <c r="F12" s="9">
        <v>0</v>
      </c>
      <c r="G12" s="9"/>
      <c r="H12" s="33"/>
    </row>
    <row r="13" spans="2:8" x14ac:dyDescent="0.25">
      <c r="B13" s="4">
        <v>9</v>
      </c>
      <c r="C13" s="7" t="s">
        <v>149</v>
      </c>
      <c r="D13" s="7" t="s">
        <v>150</v>
      </c>
      <c r="E13" s="8">
        <v>136</v>
      </c>
      <c r="F13" s="9">
        <v>141</v>
      </c>
      <c r="G13" s="9"/>
      <c r="H13" s="33"/>
    </row>
    <row r="14" spans="2:8" x14ac:dyDescent="0.25">
      <c r="B14" s="4">
        <v>10</v>
      </c>
      <c r="C14" s="7" t="s">
        <v>151</v>
      </c>
      <c r="D14" s="7" t="s">
        <v>152</v>
      </c>
      <c r="E14" s="8">
        <v>110</v>
      </c>
      <c r="F14" s="9">
        <v>96</v>
      </c>
      <c r="G14" s="9"/>
      <c r="H14" s="33" t="s">
        <v>153</v>
      </c>
    </row>
    <row r="15" spans="2:8" x14ac:dyDescent="0.25">
      <c r="B15" s="4">
        <v>11</v>
      </c>
      <c r="C15" s="7" t="s">
        <v>154</v>
      </c>
      <c r="D15" s="7" t="s">
        <v>155</v>
      </c>
      <c r="E15" s="8">
        <v>133</v>
      </c>
      <c r="F15" s="9">
        <v>135</v>
      </c>
      <c r="G15" s="9"/>
    </row>
    <row r="16" spans="2:8" ht="15" customHeight="1" x14ac:dyDescent="0.25">
      <c r="B16" s="4">
        <v>12</v>
      </c>
      <c r="C16" s="11" t="s">
        <v>156</v>
      </c>
      <c r="D16" s="11" t="s">
        <v>157</v>
      </c>
      <c r="E16" s="12">
        <v>6</v>
      </c>
      <c r="F16" s="9">
        <v>0</v>
      </c>
      <c r="G16" s="9"/>
      <c r="H16" s="33" t="s">
        <v>158</v>
      </c>
    </row>
    <row r="17" spans="2:8" x14ac:dyDescent="0.25">
      <c r="B17" s="4">
        <v>13</v>
      </c>
      <c r="C17" s="7" t="s">
        <v>159</v>
      </c>
      <c r="D17" s="7" t="s">
        <v>160</v>
      </c>
      <c r="E17" s="8">
        <v>86</v>
      </c>
      <c r="F17" s="9">
        <v>101</v>
      </c>
      <c r="G17" s="9"/>
      <c r="H17" s="33"/>
    </row>
    <row r="18" spans="2:8" x14ac:dyDescent="0.25">
      <c r="B18" s="4">
        <v>14</v>
      </c>
      <c r="C18" s="7" t="s">
        <v>161</v>
      </c>
      <c r="D18" s="7" t="s">
        <v>162</v>
      </c>
      <c r="E18" s="8">
        <v>74</v>
      </c>
      <c r="F18" s="9">
        <v>51</v>
      </c>
      <c r="G18" s="9"/>
      <c r="H18" s="33" t="s">
        <v>163</v>
      </c>
    </row>
    <row r="19" spans="2:8" x14ac:dyDescent="0.25">
      <c r="B19" s="4">
        <v>15</v>
      </c>
      <c r="C19" s="7" t="s">
        <v>164</v>
      </c>
      <c r="D19" s="7" t="s">
        <v>165</v>
      </c>
      <c r="E19" s="8">
        <v>72</v>
      </c>
      <c r="F19" s="9">
        <v>69</v>
      </c>
      <c r="G19" s="9"/>
      <c r="H19" s="33"/>
    </row>
    <row r="20" spans="2:8" x14ac:dyDescent="0.25">
      <c r="B20" s="4">
        <v>16</v>
      </c>
      <c r="C20" s="7" t="s">
        <v>97</v>
      </c>
      <c r="D20" s="7" t="s">
        <v>166</v>
      </c>
      <c r="E20" s="8">
        <v>159</v>
      </c>
      <c r="F20" s="9">
        <v>149</v>
      </c>
      <c r="G20" s="9"/>
      <c r="H20" s="34" t="s">
        <v>167</v>
      </c>
    </row>
    <row r="21" spans="2:8" x14ac:dyDescent="0.25">
      <c r="B21" s="4">
        <v>17</v>
      </c>
      <c r="C21" s="35" t="s">
        <v>168</v>
      </c>
      <c r="D21" s="35" t="s">
        <v>169</v>
      </c>
      <c r="E21" s="36">
        <v>0</v>
      </c>
      <c r="F21" s="9">
        <v>59</v>
      </c>
      <c r="G21" s="9"/>
      <c r="H21" s="34"/>
    </row>
    <row r="22" spans="2:8" x14ac:dyDescent="0.25">
      <c r="B22" s="4">
        <v>18</v>
      </c>
      <c r="C22" s="37" t="s">
        <v>170</v>
      </c>
      <c r="D22" s="37" t="s">
        <v>171</v>
      </c>
      <c r="E22" s="36">
        <v>0</v>
      </c>
      <c r="F22" s="9">
        <v>64</v>
      </c>
      <c r="G22" s="9"/>
      <c r="H22" s="34"/>
    </row>
    <row r="23" spans="2:8" x14ac:dyDescent="0.25">
      <c r="B23" s="4">
        <v>19</v>
      </c>
      <c r="C23" s="11" t="s">
        <v>172</v>
      </c>
      <c r="D23" s="11" t="s">
        <v>173</v>
      </c>
      <c r="E23" s="12">
        <v>6</v>
      </c>
      <c r="F23" s="9">
        <v>0</v>
      </c>
      <c r="G23" s="9"/>
      <c r="H23" s="34" t="s">
        <v>174</v>
      </c>
    </row>
    <row r="24" spans="2:8" x14ac:dyDescent="0.25">
      <c r="B24" s="4">
        <v>20</v>
      </c>
      <c r="C24" s="7" t="s">
        <v>175</v>
      </c>
      <c r="D24" s="7" t="s">
        <v>176</v>
      </c>
      <c r="E24" s="18">
        <v>88</v>
      </c>
      <c r="F24" s="4">
        <v>90</v>
      </c>
      <c r="G24" s="4"/>
      <c r="H24" s="34"/>
    </row>
    <row r="25" spans="2:8" x14ac:dyDescent="0.25">
      <c r="B25" s="4"/>
      <c r="C25" s="19"/>
      <c r="D25" s="19"/>
      <c r="E25" s="4"/>
      <c r="F25" s="4"/>
      <c r="G25" s="4"/>
      <c r="H25" s="34"/>
    </row>
    <row r="26" spans="2:8" x14ac:dyDescent="0.25">
      <c r="B26" s="4"/>
      <c r="C26" s="19"/>
      <c r="D26" s="19"/>
      <c r="E26" s="4"/>
      <c r="F26" s="4"/>
      <c r="G26" s="4"/>
      <c r="H26" s="4"/>
    </row>
    <row r="27" spans="2:8" x14ac:dyDescent="0.25">
      <c r="B27" s="4">
        <v>24</v>
      </c>
      <c r="C27" s="19"/>
      <c r="D27" s="19"/>
      <c r="E27" s="9"/>
      <c r="F27" s="9"/>
      <c r="G27" s="9"/>
      <c r="H27" s="4"/>
    </row>
    <row r="28" spans="2:8" x14ac:dyDescent="0.25">
      <c r="B28" s="4">
        <v>25</v>
      </c>
      <c r="C28" s="19"/>
      <c r="D28" s="19"/>
      <c r="E28" s="4"/>
      <c r="F28" s="9"/>
      <c r="G28" s="9"/>
      <c r="H28" s="4"/>
    </row>
    <row r="29" spans="2:8" x14ac:dyDescent="0.25">
      <c r="B29" s="4">
        <v>26</v>
      </c>
      <c r="C29" s="19"/>
      <c r="D29" s="19"/>
      <c r="E29" s="9"/>
      <c r="F29" s="9"/>
      <c r="G29" s="9"/>
      <c r="H29" s="4"/>
    </row>
    <row r="30" spans="2:8" x14ac:dyDescent="0.25">
      <c r="B30" s="4">
        <v>27</v>
      </c>
      <c r="C30" s="3"/>
      <c r="D30" s="3"/>
      <c r="E30" s="9"/>
      <c r="F30" s="9"/>
      <c r="G30" s="9"/>
      <c r="H30" s="4"/>
    </row>
    <row r="31" spans="2:8" x14ac:dyDescent="0.25">
      <c r="B31" s="4">
        <v>28</v>
      </c>
      <c r="C31" s="3"/>
      <c r="D31" s="3"/>
      <c r="E31" s="9"/>
      <c r="F31" s="9"/>
      <c r="G31" s="9"/>
      <c r="H31" s="4"/>
    </row>
    <row r="32" spans="2:8" x14ac:dyDescent="0.25">
      <c r="B32" s="4">
        <v>29</v>
      </c>
      <c r="C32" s="20"/>
      <c r="D32" s="20"/>
      <c r="E32" s="9"/>
      <c r="F32" s="9"/>
      <c r="G32" s="9"/>
      <c r="H32" s="4"/>
    </row>
    <row r="33" spans="2:8" x14ac:dyDescent="0.25">
      <c r="B33" s="4">
        <v>30</v>
      </c>
      <c r="C33" s="3"/>
      <c r="D33" s="3"/>
      <c r="E33" s="9"/>
      <c r="F33" s="9"/>
      <c r="G33" s="9"/>
      <c r="H33" s="4"/>
    </row>
    <row r="34" spans="2:8" x14ac:dyDescent="0.25">
      <c r="B34" s="2"/>
      <c r="E34" s="2"/>
    </row>
    <row r="35" spans="2:8" x14ac:dyDescent="0.25">
      <c r="C35" s="21"/>
    </row>
    <row r="36" spans="2:8" ht="45" x14ac:dyDescent="0.25">
      <c r="C36" s="9" t="s">
        <v>60</v>
      </c>
      <c r="D36" s="9" t="s">
        <v>177</v>
      </c>
      <c r="E36" s="22"/>
    </row>
    <row r="37" spans="2:8" x14ac:dyDescent="0.25">
      <c r="C37" s="23" t="s">
        <v>62</v>
      </c>
      <c r="D37" s="4">
        <f>COUNTIF(E5:E33,"&lt;40")</f>
        <v>5</v>
      </c>
      <c r="E37" s="2"/>
    </row>
    <row r="38" spans="2:8" x14ac:dyDescent="0.25">
      <c r="C38" s="24" t="s">
        <v>63</v>
      </c>
      <c r="D38" s="4">
        <f>SUMPRODUCT((E5:E33&gt;=40)*(E5:E33&lt;=69))</f>
        <v>2</v>
      </c>
      <c r="E38" s="2"/>
    </row>
    <row r="39" spans="2:8" x14ac:dyDescent="0.25">
      <c r="C39" s="25" t="s">
        <v>64</v>
      </c>
      <c r="D39" s="4">
        <f>SUMPRODUCT((E5:E33&gt;=70)*(E5:E33&lt;=80))</f>
        <v>3</v>
      </c>
      <c r="E39" s="2"/>
    </row>
    <row r="40" spans="2:8" x14ac:dyDescent="0.25">
      <c r="C40" s="26" t="s">
        <v>65</v>
      </c>
      <c r="D40" s="4">
        <f>SUMPRODUCT((E5:E33&gt;=81)*(E5:E33&lt;=101))</f>
        <v>4</v>
      </c>
      <c r="E40" s="2"/>
    </row>
    <row r="41" spans="2:8" x14ac:dyDescent="0.25">
      <c r="C41" s="27" t="s">
        <v>66</v>
      </c>
      <c r="D41" s="4">
        <f>COUNTIF(E5:E33,"&gt;101")</f>
        <v>6</v>
      </c>
      <c r="E41" s="2"/>
    </row>
    <row r="42" spans="2:8" x14ac:dyDescent="0.25">
      <c r="C42" s="28" t="s">
        <v>67</v>
      </c>
      <c r="D42" s="29">
        <v>18</v>
      </c>
      <c r="E42" s="2"/>
    </row>
    <row r="43" spans="2:8" x14ac:dyDescent="0.25">
      <c r="C43" s="30" t="s">
        <v>68</v>
      </c>
      <c r="D43" s="31">
        <f>COUNTIF(E5:E33,"Non évaluable")</f>
        <v>0</v>
      </c>
      <c r="E43" s="2"/>
    </row>
    <row r="44" spans="2:8" x14ac:dyDescent="0.25">
      <c r="C44" s="32" t="s">
        <v>69</v>
      </c>
      <c r="D44" s="4">
        <v>2</v>
      </c>
      <c r="E44" s="2"/>
    </row>
    <row r="45" spans="2:8" x14ac:dyDescent="0.25">
      <c r="C45" s="28" t="s">
        <v>70</v>
      </c>
      <c r="D45" s="29">
        <v>20</v>
      </c>
      <c r="E45" s="2"/>
    </row>
    <row r="48" spans="2:8" ht="45" x14ac:dyDescent="0.25">
      <c r="C48" s="9" t="s">
        <v>71</v>
      </c>
      <c r="D48" s="9" t="s">
        <v>177</v>
      </c>
    </row>
    <row r="49" spans="3:4" x14ac:dyDescent="0.25">
      <c r="C49" s="23" t="s">
        <v>62</v>
      </c>
      <c r="D49" s="4">
        <f>COUNTIF(F5:F33,"&lt;40")</f>
        <v>4</v>
      </c>
    </row>
    <row r="50" spans="3:4" x14ac:dyDescent="0.25">
      <c r="C50" s="24" t="s">
        <v>63</v>
      </c>
      <c r="D50" s="4">
        <f>SUMPRODUCT((F5:F33&gt;=40)*(F5:F33&lt;=69))</f>
        <v>5</v>
      </c>
    </row>
    <row r="51" spans="3:4" x14ac:dyDescent="0.25">
      <c r="C51" s="25" t="s">
        <v>64</v>
      </c>
      <c r="D51" s="4">
        <f>SUMPRODUCT((F5:F33&gt;=70)*(F5:F33&lt;=80))</f>
        <v>1</v>
      </c>
    </row>
    <row r="52" spans="3:4" x14ac:dyDescent="0.25">
      <c r="C52" s="26" t="s">
        <v>65</v>
      </c>
      <c r="D52" s="4">
        <f>SUMPRODUCT((F5:F33&gt;=81)*(F5:F33&lt;=101))</f>
        <v>5</v>
      </c>
    </row>
    <row r="53" spans="3:4" x14ac:dyDescent="0.25">
      <c r="C53" s="27" t="s">
        <v>66</v>
      </c>
      <c r="D53" s="4">
        <f>COUNTIF(F5:F33,"&gt;101")</f>
        <v>5</v>
      </c>
    </row>
    <row r="54" spans="3:4" x14ac:dyDescent="0.25">
      <c r="C54" s="28" t="s">
        <v>67</v>
      </c>
      <c r="D54" s="29">
        <v>16</v>
      </c>
    </row>
    <row r="55" spans="3:4" x14ac:dyDescent="0.25">
      <c r="C55" s="30" t="s">
        <v>68</v>
      </c>
      <c r="D55" s="31">
        <v>2</v>
      </c>
    </row>
    <row r="56" spans="3:4" x14ac:dyDescent="0.25">
      <c r="C56" s="32" t="s">
        <v>69</v>
      </c>
      <c r="D56" s="4">
        <v>2</v>
      </c>
    </row>
    <row r="57" spans="3:4" x14ac:dyDescent="0.25">
      <c r="C57" s="28" t="s">
        <v>70</v>
      </c>
      <c r="D57" s="29">
        <v>20</v>
      </c>
    </row>
    <row r="60" spans="3:4" ht="45" x14ac:dyDescent="0.25">
      <c r="C60" s="9" t="s">
        <v>72</v>
      </c>
      <c r="D60" s="9" t="s">
        <v>177</v>
      </c>
    </row>
    <row r="61" spans="3:4" x14ac:dyDescent="0.25">
      <c r="C61" s="23" t="s">
        <v>62</v>
      </c>
      <c r="D61" s="4">
        <f>COUNTIF(G5:G33,"&lt;40")</f>
        <v>0</v>
      </c>
    </row>
    <row r="62" spans="3:4" x14ac:dyDescent="0.25">
      <c r="C62" s="24" t="s">
        <v>63</v>
      </c>
      <c r="D62" s="4">
        <f>SUMPRODUCT((G5:G33&gt;=40)*(G5:G33&lt;=69))</f>
        <v>0</v>
      </c>
    </row>
    <row r="63" spans="3:4" x14ac:dyDescent="0.25">
      <c r="C63" s="25" t="s">
        <v>64</v>
      </c>
      <c r="D63" s="4">
        <f>SUMPRODUCT((G5:G33&gt;=70)*(G5:G33&lt;=80))</f>
        <v>0</v>
      </c>
    </row>
    <row r="64" spans="3:4" x14ac:dyDescent="0.25">
      <c r="C64" s="26" t="s">
        <v>65</v>
      </c>
      <c r="D64" s="4">
        <f>SUMPRODUCT((G5:G33&gt;=81)*(G5:G33&lt;=101))</f>
        <v>0</v>
      </c>
    </row>
    <row r="65" spans="3:4" x14ac:dyDescent="0.25">
      <c r="C65" s="27" t="s">
        <v>66</v>
      </c>
      <c r="D65" s="4">
        <f>COUNTIF(G5:G33,"&gt;101")</f>
        <v>0</v>
      </c>
    </row>
    <row r="66" spans="3:4" x14ac:dyDescent="0.25">
      <c r="C66" s="28" t="s">
        <v>67</v>
      </c>
      <c r="D66" s="29">
        <f>SUM(D61:D65)</f>
        <v>0</v>
      </c>
    </row>
    <row r="67" spans="3:4" x14ac:dyDescent="0.25">
      <c r="C67" s="30" t="s">
        <v>68</v>
      </c>
      <c r="D67" s="31">
        <f>COUNTIF(G5:G33,"Non évaluable")</f>
        <v>0</v>
      </c>
    </row>
    <row r="68" spans="3:4" x14ac:dyDescent="0.25">
      <c r="C68" s="32" t="s">
        <v>69</v>
      </c>
      <c r="D68" s="4">
        <f>COUNTIF(G5:G33,"Absent")</f>
        <v>0</v>
      </c>
    </row>
    <row r="69" spans="3:4" x14ac:dyDescent="0.25">
      <c r="C69" s="28" t="s">
        <v>70</v>
      </c>
      <c r="D69" s="29">
        <f>SUM(D66:D68)</f>
        <v>0</v>
      </c>
    </row>
  </sheetData>
  <conditionalFormatting sqref="E5:G34">
    <cfRule type="cellIs" dxfId="147" priority="14" operator="greaterThan">
      <formula>101</formula>
    </cfRule>
  </conditionalFormatting>
  <conditionalFormatting sqref="E5:G34">
    <cfRule type="cellIs" dxfId="146" priority="13" operator="between">
      <formula>81</formula>
      <formula>101</formula>
    </cfRule>
  </conditionalFormatting>
  <conditionalFormatting sqref="E5:G34">
    <cfRule type="cellIs" dxfId="145" priority="12" operator="between">
      <formula>70</formula>
      <formula>80</formula>
    </cfRule>
  </conditionalFormatting>
  <conditionalFormatting sqref="E5:G34">
    <cfRule type="cellIs" dxfId="144" priority="11" operator="between">
      <formula>40</formula>
      <formula>69</formula>
    </cfRule>
  </conditionalFormatting>
  <conditionalFormatting sqref="E5:G34">
    <cfRule type="cellIs" dxfId="143" priority="10" operator="lessThan">
      <formula>40</formula>
    </cfRule>
  </conditionalFormatting>
  <conditionalFormatting sqref="E5:G34">
    <cfRule type="containsText" dxfId="142" priority="9" operator="containsText" text="Absent">
      <formula>NOT(ISERROR(SEARCH("Absent",E5)))</formula>
    </cfRule>
  </conditionalFormatting>
  <conditionalFormatting sqref="E5:G34">
    <cfRule type="containsText" dxfId="141" priority="8" operator="containsText" text="Non évaluable">
      <formula>NOT(ISERROR(SEARCH("Non évaluable",E5)))</formula>
    </cfRule>
  </conditionalFormatting>
  <conditionalFormatting sqref="E30">
    <cfRule type="cellIs" dxfId="140" priority="7" operator="greaterThan">
      <formula>101</formula>
    </cfRule>
  </conditionalFormatting>
  <conditionalFormatting sqref="E30">
    <cfRule type="cellIs" dxfId="139" priority="6" operator="between">
      <formula>81</formula>
      <formula>101</formula>
    </cfRule>
  </conditionalFormatting>
  <conditionalFormatting sqref="E30">
    <cfRule type="cellIs" dxfId="138" priority="5" operator="between">
      <formula>70</formula>
      <formula>80</formula>
    </cfRule>
  </conditionalFormatting>
  <conditionalFormatting sqref="E30">
    <cfRule type="cellIs" dxfId="137" priority="4" operator="between">
      <formula>40</formula>
      <formula>69</formula>
    </cfRule>
  </conditionalFormatting>
  <conditionalFormatting sqref="E30">
    <cfRule type="cellIs" dxfId="136" priority="3" operator="lessThan">
      <formula>40</formula>
    </cfRule>
  </conditionalFormatting>
  <conditionalFormatting sqref="E30">
    <cfRule type="containsText" dxfId="135" priority="2" operator="containsText" text="Absent">
      <formula>NOT(ISERROR(SEARCH("Absent",E30)))</formula>
    </cfRule>
  </conditionalFormatting>
  <conditionalFormatting sqref="E30">
    <cfRule type="containsText" dxfId="134" priority="1" operator="containsText" text="Non évaluable">
      <formula>NOT(ISERROR(SEARCH("Non évaluable",E30)))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I72" sqref="I7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178</v>
      </c>
      <c r="F2" s="3" t="s">
        <v>179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13</v>
      </c>
      <c r="D5" s="7" t="s">
        <v>180</v>
      </c>
      <c r="E5" s="8">
        <v>71</v>
      </c>
      <c r="F5" s="9">
        <v>82</v>
      </c>
      <c r="G5" s="9"/>
      <c r="H5" s="9"/>
    </row>
    <row r="6" spans="2:8" x14ac:dyDescent="0.25">
      <c r="B6" s="4">
        <v>2</v>
      </c>
      <c r="C6" s="7" t="s">
        <v>181</v>
      </c>
      <c r="D6" s="7" t="s">
        <v>182</v>
      </c>
      <c r="E6" s="8">
        <v>70</v>
      </c>
      <c r="F6" s="9">
        <v>78</v>
      </c>
      <c r="G6" s="9"/>
      <c r="H6" s="9"/>
    </row>
    <row r="7" spans="2:8" x14ac:dyDescent="0.25">
      <c r="B7" s="4">
        <v>3</v>
      </c>
      <c r="C7" s="7" t="s">
        <v>183</v>
      </c>
      <c r="D7" s="7" t="s">
        <v>184</v>
      </c>
      <c r="E7" s="8">
        <v>92</v>
      </c>
      <c r="F7" s="9">
        <v>96</v>
      </c>
      <c r="G7" s="9"/>
      <c r="H7" s="9"/>
    </row>
    <row r="8" spans="2:8" x14ac:dyDescent="0.25">
      <c r="B8" s="4">
        <v>4</v>
      </c>
      <c r="C8" s="7" t="s">
        <v>185</v>
      </c>
      <c r="D8" s="7" t="s">
        <v>186</v>
      </c>
      <c r="E8" s="8">
        <v>78</v>
      </c>
      <c r="F8" s="9">
        <v>86</v>
      </c>
      <c r="G8" s="9"/>
      <c r="H8" s="9"/>
    </row>
    <row r="9" spans="2:8" ht="15" customHeight="1" x14ac:dyDescent="0.25">
      <c r="B9" s="4">
        <v>5</v>
      </c>
      <c r="C9" s="7" t="s">
        <v>187</v>
      </c>
      <c r="D9" s="7" t="s">
        <v>188</v>
      </c>
      <c r="E9" s="8">
        <v>120</v>
      </c>
      <c r="F9" s="9">
        <v>125</v>
      </c>
      <c r="G9" s="9"/>
      <c r="H9" s="9"/>
    </row>
    <row r="10" spans="2:8" x14ac:dyDescent="0.25">
      <c r="B10" s="4">
        <v>6</v>
      </c>
      <c r="C10" s="11" t="s">
        <v>189</v>
      </c>
      <c r="D10" s="11" t="s">
        <v>190</v>
      </c>
      <c r="E10" s="12">
        <v>20</v>
      </c>
      <c r="F10" s="9">
        <v>30</v>
      </c>
      <c r="G10" s="9"/>
      <c r="H10" s="9"/>
    </row>
    <row r="11" spans="2:8" x14ac:dyDescent="0.25">
      <c r="B11" s="4">
        <v>7</v>
      </c>
      <c r="C11" s="7" t="s">
        <v>191</v>
      </c>
      <c r="D11" s="7" t="s">
        <v>192</v>
      </c>
      <c r="E11" s="8">
        <v>90</v>
      </c>
      <c r="F11" s="9">
        <v>100</v>
      </c>
      <c r="G11" s="9"/>
      <c r="H11" s="9"/>
    </row>
    <row r="12" spans="2:8" x14ac:dyDescent="0.25">
      <c r="B12" s="4">
        <v>8</v>
      </c>
      <c r="C12" s="7" t="s">
        <v>193</v>
      </c>
      <c r="D12" s="7" t="s">
        <v>194</v>
      </c>
      <c r="E12" s="8">
        <v>89</v>
      </c>
      <c r="F12" s="9">
        <v>94</v>
      </c>
      <c r="G12" s="9"/>
      <c r="H12" s="9"/>
    </row>
    <row r="13" spans="2:8" x14ac:dyDescent="0.25">
      <c r="B13" s="4">
        <v>9</v>
      </c>
      <c r="C13" s="11" t="s">
        <v>195</v>
      </c>
      <c r="D13" s="11" t="s">
        <v>196</v>
      </c>
      <c r="E13" s="12">
        <v>53</v>
      </c>
      <c r="F13" s="9">
        <v>62</v>
      </c>
      <c r="G13" s="9"/>
      <c r="H13" s="9"/>
    </row>
    <row r="14" spans="2:8" x14ac:dyDescent="0.25">
      <c r="B14" s="4">
        <v>10</v>
      </c>
      <c r="C14" s="7" t="s">
        <v>197</v>
      </c>
      <c r="D14" s="7" t="s">
        <v>198</v>
      </c>
      <c r="E14" s="8">
        <v>105</v>
      </c>
      <c r="F14" s="9">
        <v>109</v>
      </c>
      <c r="G14" s="9"/>
      <c r="H14" s="9"/>
    </row>
    <row r="15" spans="2:8" x14ac:dyDescent="0.25">
      <c r="B15" s="4">
        <v>11</v>
      </c>
      <c r="C15" s="7" t="s">
        <v>199</v>
      </c>
      <c r="D15" s="7" t="s">
        <v>141</v>
      </c>
      <c r="E15" s="8">
        <v>99</v>
      </c>
      <c r="F15" s="9">
        <v>101</v>
      </c>
      <c r="G15" s="9"/>
      <c r="H15" s="9"/>
    </row>
    <row r="16" spans="2:8" ht="15" customHeight="1" x14ac:dyDescent="0.25">
      <c r="B16" s="4">
        <v>12</v>
      </c>
      <c r="C16" s="7" t="s">
        <v>200</v>
      </c>
      <c r="D16" s="7" t="s">
        <v>201</v>
      </c>
      <c r="E16" s="8">
        <v>138</v>
      </c>
      <c r="F16" s="9">
        <v>152</v>
      </c>
      <c r="G16" s="9"/>
      <c r="H16" s="9"/>
    </row>
    <row r="17" spans="2:8" x14ac:dyDescent="0.25">
      <c r="B17" s="4">
        <v>13</v>
      </c>
      <c r="C17" s="7" t="s">
        <v>202</v>
      </c>
      <c r="D17" s="7" t="s">
        <v>203</v>
      </c>
      <c r="E17" s="8">
        <v>58</v>
      </c>
      <c r="F17" s="9">
        <v>66</v>
      </c>
      <c r="G17" s="9"/>
      <c r="H17" s="9"/>
    </row>
    <row r="18" spans="2:8" x14ac:dyDescent="0.25">
      <c r="B18" s="4">
        <v>14</v>
      </c>
      <c r="C18" s="7" t="s">
        <v>204</v>
      </c>
      <c r="D18" s="7" t="s">
        <v>205</v>
      </c>
      <c r="E18" s="8">
        <v>145</v>
      </c>
      <c r="F18" s="9">
        <v>162</v>
      </c>
      <c r="G18" s="9"/>
      <c r="H18" s="9"/>
    </row>
    <row r="19" spans="2:8" x14ac:dyDescent="0.25">
      <c r="B19" s="4">
        <v>15</v>
      </c>
      <c r="C19" s="7" t="s">
        <v>124</v>
      </c>
      <c r="D19" s="7" t="s">
        <v>94</v>
      </c>
      <c r="E19" s="8">
        <v>138</v>
      </c>
      <c r="F19" s="9">
        <v>142</v>
      </c>
      <c r="G19" s="9"/>
      <c r="H19" s="9"/>
    </row>
    <row r="20" spans="2:8" x14ac:dyDescent="0.25">
      <c r="B20" s="4">
        <v>16</v>
      </c>
      <c r="C20" s="7" t="s">
        <v>47</v>
      </c>
      <c r="D20" s="7" t="s">
        <v>206</v>
      </c>
      <c r="E20" s="8">
        <v>94</v>
      </c>
      <c r="F20" s="9">
        <v>99</v>
      </c>
      <c r="G20" s="9"/>
      <c r="H20" s="9"/>
    </row>
    <row r="21" spans="2:8" x14ac:dyDescent="0.25">
      <c r="B21" s="4">
        <v>17</v>
      </c>
      <c r="C21" s="7" t="s">
        <v>207</v>
      </c>
      <c r="D21" s="7" t="s">
        <v>208</v>
      </c>
      <c r="E21" s="8">
        <v>78</v>
      </c>
      <c r="F21" s="9">
        <v>85</v>
      </c>
      <c r="G21" s="9"/>
      <c r="H21" s="4"/>
    </row>
    <row r="22" spans="2:8" x14ac:dyDescent="0.25">
      <c r="B22" s="4">
        <v>18</v>
      </c>
      <c r="C22" s="7" t="s">
        <v>209</v>
      </c>
      <c r="D22" s="7" t="s">
        <v>210</v>
      </c>
      <c r="E22" s="8">
        <v>132</v>
      </c>
      <c r="F22" s="9">
        <v>139</v>
      </c>
      <c r="G22" s="9"/>
      <c r="H22" s="4"/>
    </row>
    <row r="23" spans="2:8" x14ac:dyDescent="0.25">
      <c r="B23" s="4">
        <v>19</v>
      </c>
      <c r="C23" s="15" t="s">
        <v>49</v>
      </c>
      <c r="D23" s="15" t="s">
        <v>211</v>
      </c>
      <c r="E23" s="8">
        <v>117</v>
      </c>
      <c r="F23" s="9">
        <v>124</v>
      </c>
      <c r="G23" s="9"/>
      <c r="H23" s="4"/>
    </row>
    <row r="24" spans="2:8" x14ac:dyDescent="0.25">
      <c r="B24" s="4">
        <v>20</v>
      </c>
      <c r="C24" s="7" t="s">
        <v>212</v>
      </c>
      <c r="D24" s="7" t="s">
        <v>213</v>
      </c>
      <c r="E24" s="8">
        <v>72</v>
      </c>
      <c r="F24" s="9">
        <v>91</v>
      </c>
      <c r="G24" s="9"/>
      <c r="H24" s="4"/>
    </row>
    <row r="25" spans="2:8" x14ac:dyDescent="0.25">
      <c r="B25" s="4">
        <v>21</v>
      </c>
      <c r="C25" s="7" t="s">
        <v>99</v>
      </c>
      <c r="D25" s="7" t="s">
        <v>214</v>
      </c>
      <c r="E25" s="18">
        <v>151</v>
      </c>
      <c r="F25" s="4">
        <v>169</v>
      </c>
      <c r="G25" s="4"/>
      <c r="H25" s="4"/>
    </row>
    <row r="26" spans="2:8" x14ac:dyDescent="0.25">
      <c r="B26" s="4">
        <v>22</v>
      </c>
      <c r="C26" s="19"/>
      <c r="D26" s="19"/>
      <c r="E26" s="4"/>
      <c r="F26" s="4"/>
      <c r="G26" s="4"/>
      <c r="H26" s="4"/>
    </row>
    <row r="27" spans="2:8" x14ac:dyDescent="0.25">
      <c r="B27" s="4">
        <v>23</v>
      </c>
      <c r="C27" s="19"/>
      <c r="D27" s="19"/>
      <c r="E27" s="4"/>
      <c r="F27" s="4"/>
      <c r="G27" s="4"/>
      <c r="H27" s="4"/>
    </row>
    <row r="28" spans="2:8" x14ac:dyDescent="0.25">
      <c r="B28" s="4">
        <v>24</v>
      </c>
      <c r="C28" s="19"/>
      <c r="D28" s="19"/>
      <c r="E28" s="9"/>
      <c r="F28" s="9"/>
      <c r="G28" s="9"/>
      <c r="H28" s="4"/>
    </row>
    <row r="29" spans="2:8" x14ac:dyDescent="0.25">
      <c r="B29" s="4">
        <v>25</v>
      </c>
      <c r="C29" s="19"/>
      <c r="D29" s="19"/>
      <c r="E29" s="4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177</v>
      </c>
      <c r="E37" s="22"/>
    </row>
    <row r="38" spans="2:8" x14ac:dyDescent="0.25">
      <c r="C38" s="23" t="s">
        <v>62</v>
      </c>
      <c r="D38" s="4">
        <f>COUNTIF(E5:E34,"&lt;40")</f>
        <v>1</v>
      </c>
      <c r="E38" s="2"/>
    </row>
    <row r="39" spans="2:8" x14ac:dyDescent="0.25">
      <c r="C39" s="24" t="s">
        <v>63</v>
      </c>
      <c r="D39" s="4">
        <f>SUMPRODUCT((E5:E34&gt;=40)*(E5:E34&lt;=69))</f>
        <v>2</v>
      </c>
      <c r="E39" s="2"/>
    </row>
    <row r="40" spans="2:8" x14ac:dyDescent="0.25">
      <c r="C40" s="25" t="s">
        <v>64</v>
      </c>
      <c r="D40" s="4">
        <f>SUMPRODUCT((E5:E34&gt;=70)*(E5:E34&lt;=80))</f>
        <v>5</v>
      </c>
      <c r="E40" s="2"/>
    </row>
    <row r="41" spans="2:8" x14ac:dyDescent="0.25">
      <c r="C41" s="26" t="s">
        <v>65</v>
      </c>
      <c r="D41" s="4">
        <f>SUMPRODUCT((E5:E34&gt;=81)*(E5:E34&lt;=101))</f>
        <v>5</v>
      </c>
      <c r="E41" s="2"/>
    </row>
    <row r="42" spans="2:8" x14ac:dyDescent="0.25">
      <c r="C42" s="27" t="s">
        <v>66</v>
      </c>
      <c r="D42" s="4">
        <f>COUNTIF(E5:E34,"&gt;101")</f>
        <v>8</v>
      </c>
      <c r="E42" s="2"/>
    </row>
    <row r="43" spans="2:8" x14ac:dyDescent="0.25">
      <c r="C43" s="28" t="s">
        <v>67</v>
      </c>
      <c r="D43" s="29">
        <f>SUM(D38:D42)</f>
        <v>21</v>
      </c>
      <c r="E43" s="2"/>
    </row>
    <row r="44" spans="2:8" x14ac:dyDescent="0.25">
      <c r="C44" s="30" t="s">
        <v>68</v>
      </c>
      <c r="D44" s="31">
        <f>COUNTIF(E5:E34,"Non évaluable")</f>
        <v>0</v>
      </c>
      <c r="E44" s="2"/>
    </row>
    <row r="45" spans="2:8" x14ac:dyDescent="0.25">
      <c r="C45" s="32" t="s">
        <v>69</v>
      </c>
      <c r="D45" s="4">
        <f>COUNTIF(E5:E34,"Absent")</f>
        <v>0</v>
      </c>
      <c r="E45" s="2"/>
    </row>
    <row r="46" spans="2:8" x14ac:dyDescent="0.25">
      <c r="C46" s="28" t="s">
        <v>70</v>
      </c>
      <c r="D46" s="29">
        <f>SUM(D43:D45)</f>
        <v>21</v>
      </c>
      <c r="E46" s="2"/>
    </row>
    <row r="49" spans="3:4" ht="45" x14ac:dyDescent="0.25">
      <c r="C49" s="9" t="s">
        <v>71</v>
      </c>
      <c r="D49" s="9" t="s">
        <v>177</v>
      </c>
    </row>
    <row r="50" spans="3:4" x14ac:dyDescent="0.25">
      <c r="C50" s="23" t="s">
        <v>62</v>
      </c>
      <c r="D50" s="4">
        <f>COUNTIF(F5:F34,"&lt;40")</f>
        <v>1</v>
      </c>
    </row>
    <row r="51" spans="3:4" x14ac:dyDescent="0.25">
      <c r="C51" s="24" t="s">
        <v>63</v>
      </c>
      <c r="D51" s="4">
        <f>SUMPRODUCT((F5:F34&gt;=40)*(F5:F34&lt;=69))</f>
        <v>2</v>
      </c>
    </row>
    <row r="52" spans="3:4" x14ac:dyDescent="0.25">
      <c r="C52" s="25" t="s">
        <v>64</v>
      </c>
      <c r="D52" s="4">
        <f>SUMPRODUCT((F5:F34&gt;=70)*(F5:F34&lt;=80))</f>
        <v>1</v>
      </c>
    </row>
    <row r="53" spans="3:4" x14ac:dyDescent="0.25">
      <c r="C53" s="26" t="s">
        <v>65</v>
      </c>
      <c r="D53" s="4">
        <f>SUMPRODUCT((F5:F34&gt;=81)*(F5:F34&lt;=101))</f>
        <v>9</v>
      </c>
    </row>
    <row r="54" spans="3:4" x14ac:dyDescent="0.25">
      <c r="C54" s="27" t="s">
        <v>66</v>
      </c>
      <c r="D54" s="4">
        <f>COUNTIF(F5:F34,"&gt;101")</f>
        <v>8</v>
      </c>
    </row>
    <row r="55" spans="3:4" x14ac:dyDescent="0.25">
      <c r="C55" s="28" t="s">
        <v>67</v>
      </c>
      <c r="D55" s="29">
        <f>SUM(D50:D54)</f>
        <v>21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f>SUM(D55:D57)</f>
        <v>21</v>
      </c>
    </row>
    <row r="61" spans="3:4" ht="45" x14ac:dyDescent="0.25">
      <c r="C61" s="9" t="s">
        <v>72</v>
      </c>
      <c r="D61" s="9" t="s">
        <v>177</v>
      </c>
    </row>
    <row r="62" spans="3:4" x14ac:dyDescent="0.25">
      <c r="C62" s="23" t="s">
        <v>62</v>
      </c>
      <c r="D62" s="4">
        <f>COUNTIF(G5:G34,"&lt;40")</f>
        <v>0</v>
      </c>
    </row>
    <row r="63" spans="3:4" x14ac:dyDescent="0.25">
      <c r="C63" s="24" t="s">
        <v>63</v>
      </c>
      <c r="D63" s="4">
        <f>SUMPRODUCT((G5:G34&gt;=40)*(G5:G34&lt;=69))</f>
        <v>0</v>
      </c>
    </row>
    <row r="64" spans="3:4" x14ac:dyDescent="0.25">
      <c r="C64" s="25" t="s">
        <v>64</v>
      </c>
      <c r="D64" s="4">
        <f>SUMPRODUCT((G5:G34&gt;=70)*(G5:G34&lt;=80))</f>
        <v>0</v>
      </c>
    </row>
    <row r="65" spans="3:4" x14ac:dyDescent="0.25">
      <c r="C65" s="26" t="s">
        <v>65</v>
      </c>
      <c r="D65" s="4">
        <f>SUMPRODUCT((G5:G34&gt;=81)*(G5:G34&lt;=101))</f>
        <v>0</v>
      </c>
    </row>
    <row r="66" spans="3:4" x14ac:dyDescent="0.25">
      <c r="C66" s="27" t="s">
        <v>66</v>
      </c>
      <c r="D66" s="4">
        <f>COUNTIF(G5:G34,"&gt;101")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E5:G34">
    <cfRule type="containsText" dxfId="133" priority="8" operator="containsText" text="Non évaluable">
      <formula>NOT(ISERROR(SEARCH("Non évaluable",E5)))</formula>
    </cfRule>
  </conditionalFormatting>
  <conditionalFormatting sqref="E5:G34">
    <cfRule type="containsText" dxfId="132" priority="9" operator="containsText" text="Absent">
      <formula>NOT(ISERROR(SEARCH("Absent",E5)))</formula>
    </cfRule>
  </conditionalFormatting>
  <conditionalFormatting sqref="E5:G34">
    <cfRule type="cellIs" dxfId="131" priority="10" operator="lessThan">
      <formula>40</formula>
    </cfRule>
  </conditionalFormatting>
  <conditionalFormatting sqref="E5:G34">
    <cfRule type="cellIs" dxfId="130" priority="11" operator="between">
      <formula>40</formula>
      <formula>69</formula>
    </cfRule>
  </conditionalFormatting>
  <conditionalFormatting sqref="E5:G34">
    <cfRule type="cellIs" dxfId="129" priority="12" operator="between">
      <formula>70</formula>
      <formula>80</formula>
    </cfRule>
  </conditionalFormatting>
  <conditionalFormatting sqref="E5:G34">
    <cfRule type="cellIs" dxfId="128" priority="13" operator="between">
      <formula>81</formula>
      <formula>101</formula>
    </cfRule>
  </conditionalFormatting>
  <conditionalFormatting sqref="E5:G34">
    <cfRule type="cellIs" dxfId="127" priority="14" operator="greaterThan">
      <formula>101</formula>
    </cfRule>
  </conditionalFormatting>
  <conditionalFormatting sqref="E30">
    <cfRule type="containsText" dxfId="126" priority="1" operator="containsText" text="Non évaluable">
      <formula>NOT(ISERROR(SEARCH("Non évaluable",E30)))</formula>
    </cfRule>
  </conditionalFormatting>
  <conditionalFormatting sqref="E30">
    <cfRule type="containsText" dxfId="125" priority="2" operator="containsText" text="Absent">
      <formula>NOT(ISERROR(SEARCH("Absent",E30)))</formula>
    </cfRule>
  </conditionalFormatting>
  <conditionalFormatting sqref="E30">
    <cfRule type="cellIs" dxfId="124" priority="3" operator="lessThan">
      <formula>40</formula>
    </cfRule>
  </conditionalFormatting>
  <conditionalFormatting sqref="E30">
    <cfRule type="cellIs" dxfId="123" priority="4" operator="between">
      <formula>40</formula>
      <formula>69</formula>
    </cfRule>
  </conditionalFormatting>
  <conditionalFormatting sqref="E30">
    <cfRule type="cellIs" dxfId="122" priority="5" operator="between">
      <formula>70</formula>
      <formula>80</formula>
    </cfRule>
  </conditionalFormatting>
  <conditionalFormatting sqref="E30">
    <cfRule type="cellIs" dxfId="121" priority="6" operator="between">
      <formula>81</formula>
      <formula>101</formula>
    </cfRule>
  </conditionalFormatting>
  <conditionalFormatting sqref="E30">
    <cfRule type="cellIs" dxfId="120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H71" sqref="H71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128</v>
      </c>
      <c r="D2" s="4"/>
      <c r="F2" s="3" t="s">
        <v>129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20"/>
      <c r="D5" s="20"/>
      <c r="E5" s="9"/>
      <c r="F5" s="9"/>
      <c r="G5" s="9"/>
      <c r="H5" s="9"/>
    </row>
    <row r="6" spans="2:8" x14ac:dyDescent="0.25">
      <c r="B6" s="4">
        <v>2</v>
      </c>
      <c r="C6" s="20"/>
      <c r="D6" s="20"/>
      <c r="E6" s="9"/>
      <c r="F6" s="9"/>
      <c r="G6" s="9"/>
      <c r="H6" s="9"/>
    </row>
    <row r="7" spans="2:8" x14ac:dyDescent="0.25">
      <c r="B7" s="4">
        <v>3</v>
      </c>
      <c r="C7" s="20"/>
      <c r="D7" s="20"/>
      <c r="E7" s="9"/>
      <c r="F7" s="9"/>
      <c r="G7" s="9"/>
      <c r="H7" s="9"/>
    </row>
    <row r="8" spans="2:8" x14ac:dyDescent="0.25">
      <c r="B8" s="4">
        <v>4</v>
      </c>
      <c r="C8" s="20"/>
      <c r="D8" s="20"/>
      <c r="E8" s="9"/>
      <c r="F8" s="9"/>
      <c r="G8" s="9"/>
      <c r="H8" s="9"/>
    </row>
    <row r="9" spans="2:8" ht="15" customHeight="1" x14ac:dyDescent="0.25">
      <c r="B9" s="4">
        <v>5</v>
      </c>
      <c r="C9" s="20"/>
      <c r="D9" s="20"/>
      <c r="E9" s="9"/>
      <c r="F9" s="9"/>
      <c r="G9" s="9"/>
      <c r="H9" s="9"/>
    </row>
    <row r="10" spans="2:8" x14ac:dyDescent="0.25">
      <c r="B10" s="4">
        <v>6</v>
      </c>
      <c r="C10" s="20"/>
      <c r="D10" s="20"/>
      <c r="E10" s="9"/>
      <c r="F10" s="9"/>
      <c r="G10" s="9"/>
      <c r="H10" s="9"/>
    </row>
    <row r="11" spans="2:8" x14ac:dyDescent="0.25">
      <c r="B11" s="4">
        <v>7</v>
      </c>
      <c r="C11" s="20"/>
      <c r="D11" s="20"/>
      <c r="E11" s="9"/>
      <c r="F11" s="9"/>
      <c r="G11" s="9"/>
      <c r="H11" s="9"/>
    </row>
    <row r="12" spans="2:8" x14ac:dyDescent="0.25">
      <c r="B12" s="4">
        <v>8</v>
      </c>
      <c r="C12" s="20"/>
      <c r="D12" s="20"/>
      <c r="E12" s="9"/>
      <c r="F12" s="9"/>
      <c r="G12" s="9"/>
      <c r="H12" s="9"/>
    </row>
    <row r="13" spans="2:8" x14ac:dyDescent="0.25">
      <c r="B13" s="4">
        <v>9</v>
      </c>
      <c r="C13" s="20"/>
      <c r="D13" s="20"/>
      <c r="E13" s="9"/>
      <c r="F13" s="9"/>
      <c r="G13" s="9"/>
      <c r="H13" s="9"/>
    </row>
    <row r="14" spans="2:8" x14ac:dyDescent="0.25">
      <c r="B14" s="4">
        <v>10</v>
      </c>
      <c r="C14" s="20"/>
      <c r="D14" s="20"/>
      <c r="E14" s="9"/>
      <c r="F14" s="9"/>
      <c r="G14" s="9"/>
      <c r="H14" s="9"/>
    </row>
    <row r="15" spans="2:8" x14ac:dyDescent="0.25">
      <c r="B15" s="4">
        <v>11</v>
      </c>
      <c r="C15" s="20"/>
      <c r="D15" s="20"/>
      <c r="E15" s="9"/>
      <c r="F15" s="9"/>
      <c r="G15" s="9"/>
      <c r="H15" s="9"/>
    </row>
    <row r="16" spans="2:8" ht="15" customHeight="1" x14ac:dyDescent="0.25">
      <c r="B16" s="4">
        <v>12</v>
      </c>
      <c r="C16" s="20"/>
      <c r="D16" s="20"/>
      <c r="E16" s="9"/>
      <c r="F16" s="9"/>
      <c r="G16" s="9"/>
      <c r="H16" s="9"/>
    </row>
    <row r="17" spans="2:8" x14ac:dyDescent="0.25">
      <c r="B17" s="4">
        <v>13</v>
      </c>
      <c r="C17" s="20"/>
      <c r="D17" s="20"/>
      <c r="E17" s="9"/>
      <c r="F17" s="9"/>
      <c r="G17" s="9"/>
      <c r="H17" s="9"/>
    </row>
    <row r="18" spans="2:8" x14ac:dyDescent="0.25">
      <c r="B18" s="4">
        <v>14</v>
      </c>
      <c r="C18" s="20"/>
      <c r="D18" s="20"/>
      <c r="E18" s="9"/>
      <c r="F18" s="9"/>
      <c r="G18" s="9"/>
      <c r="H18" s="9"/>
    </row>
    <row r="19" spans="2:8" x14ac:dyDescent="0.25">
      <c r="B19" s="4">
        <v>15</v>
      </c>
      <c r="C19" s="20"/>
      <c r="D19" s="20"/>
      <c r="E19" s="9"/>
      <c r="F19" s="9"/>
      <c r="G19" s="9"/>
      <c r="H19" s="9"/>
    </row>
    <row r="20" spans="2:8" x14ac:dyDescent="0.25">
      <c r="B20" s="4">
        <v>16</v>
      </c>
      <c r="C20" s="20"/>
      <c r="D20" s="20"/>
      <c r="E20" s="9"/>
      <c r="F20" s="9"/>
      <c r="G20" s="9"/>
      <c r="H20" s="9"/>
    </row>
    <row r="21" spans="2:8" x14ac:dyDescent="0.25">
      <c r="B21" s="4">
        <v>17</v>
      </c>
      <c r="C21" s="20"/>
      <c r="D21" s="20"/>
      <c r="E21" s="9"/>
      <c r="F21" s="9"/>
      <c r="G21" s="9"/>
      <c r="H21" s="4"/>
    </row>
    <row r="22" spans="2:8" x14ac:dyDescent="0.25">
      <c r="B22" s="4">
        <v>18</v>
      </c>
      <c r="C22" s="20"/>
      <c r="D22" s="20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9"/>
      <c r="D24" s="19"/>
      <c r="E24" s="9"/>
      <c r="F24" s="9"/>
      <c r="G24" s="9"/>
      <c r="H24" s="4"/>
    </row>
    <row r="25" spans="2:8" x14ac:dyDescent="0.25">
      <c r="B25" s="4">
        <v>21</v>
      </c>
      <c r="C25" s="19"/>
      <c r="D25" s="19"/>
      <c r="E25" s="4"/>
      <c r="F25" s="4"/>
      <c r="G25" s="4"/>
      <c r="H25" s="4"/>
    </row>
    <row r="26" spans="2:8" x14ac:dyDescent="0.25">
      <c r="B26" s="4">
        <v>22</v>
      </c>
      <c r="C26" s="19"/>
      <c r="D26" s="19"/>
      <c r="E26" s="4"/>
      <c r="F26" s="4"/>
      <c r="G26" s="4"/>
      <c r="H26" s="4"/>
    </row>
    <row r="27" spans="2:8" x14ac:dyDescent="0.25">
      <c r="B27" s="4">
        <v>23</v>
      </c>
      <c r="C27" s="19"/>
      <c r="D27" s="19"/>
      <c r="E27" s="4"/>
      <c r="F27" s="4"/>
      <c r="G27" s="4"/>
      <c r="H27" s="4"/>
    </row>
    <row r="28" spans="2:8" x14ac:dyDescent="0.25">
      <c r="B28" s="4">
        <v>24</v>
      </c>
      <c r="C28" s="19"/>
      <c r="D28" s="19"/>
      <c r="E28" s="9"/>
      <c r="F28" s="9"/>
      <c r="G28" s="9"/>
      <c r="H28" s="4"/>
    </row>
    <row r="29" spans="2:8" x14ac:dyDescent="0.25">
      <c r="B29" s="4">
        <v>25</v>
      </c>
      <c r="C29" s="19"/>
      <c r="D29" s="19"/>
      <c r="E29" s="4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177</v>
      </c>
      <c r="E37" s="22"/>
    </row>
    <row r="38" spans="2:8" x14ac:dyDescent="0.25">
      <c r="C38" s="23" t="s">
        <v>62</v>
      </c>
      <c r="D38" s="4">
        <f>COUNTIF(E5:E34,"&lt;40")</f>
        <v>0</v>
      </c>
      <c r="E38" s="2"/>
    </row>
    <row r="39" spans="2:8" x14ac:dyDescent="0.25">
      <c r="C39" s="24" t="s">
        <v>63</v>
      </c>
      <c r="D39" s="4">
        <f>SUMPRODUCT((E5:E34&gt;=40)*(E5:E34&lt;=69))</f>
        <v>0</v>
      </c>
      <c r="E39" s="2"/>
    </row>
    <row r="40" spans="2:8" x14ac:dyDescent="0.25">
      <c r="C40" s="25" t="s">
        <v>64</v>
      </c>
      <c r="D40" s="4">
        <f>SUMPRODUCT((E5:E34&gt;=70)*(E5:E34&lt;=80))</f>
        <v>0</v>
      </c>
      <c r="E40" s="2"/>
    </row>
    <row r="41" spans="2:8" x14ac:dyDescent="0.25">
      <c r="C41" s="26" t="s">
        <v>65</v>
      </c>
      <c r="D41" s="4">
        <f>SUMPRODUCT((E5:E34&gt;=81)*(E5:E34&lt;=101))</f>
        <v>0</v>
      </c>
      <c r="E41" s="2"/>
    </row>
    <row r="42" spans="2:8" x14ac:dyDescent="0.25">
      <c r="C42" s="27" t="s">
        <v>66</v>
      </c>
      <c r="D42" s="4">
        <f>COUNTIF(E5:E34,"&gt;101")</f>
        <v>0</v>
      </c>
      <c r="E42" s="2"/>
    </row>
    <row r="43" spans="2:8" x14ac:dyDescent="0.25">
      <c r="C43" s="28" t="s">
        <v>67</v>
      </c>
      <c r="D43" s="29">
        <f>SUM(D38:D42)</f>
        <v>0</v>
      </c>
      <c r="E43" s="2"/>
    </row>
    <row r="44" spans="2:8" x14ac:dyDescent="0.25">
      <c r="C44" s="30" t="s">
        <v>68</v>
      </c>
      <c r="D44" s="31">
        <f>COUNTIF(E5:E34,"Non évaluable")</f>
        <v>0</v>
      </c>
      <c r="E44" s="2"/>
    </row>
    <row r="45" spans="2:8" x14ac:dyDescent="0.25">
      <c r="C45" s="32" t="s">
        <v>69</v>
      </c>
      <c r="D45" s="4">
        <f>COUNTIF(E5:E34,"Absent")</f>
        <v>0</v>
      </c>
      <c r="E45" s="2"/>
    </row>
    <row r="46" spans="2:8" x14ac:dyDescent="0.25">
      <c r="C46" s="28" t="s">
        <v>70</v>
      </c>
      <c r="D46" s="29">
        <f>SUM(D43:D45)</f>
        <v>0</v>
      </c>
      <c r="E46" s="2"/>
    </row>
    <row r="49" spans="3:4" ht="45" x14ac:dyDescent="0.25">
      <c r="C49" s="9" t="s">
        <v>71</v>
      </c>
      <c r="D49" s="9" t="s">
        <v>177</v>
      </c>
    </row>
    <row r="50" spans="3:4" x14ac:dyDescent="0.25">
      <c r="C50" s="23" t="s">
        <v>62</v>
      </c>
      <c r="D50" s="4">
        <f>COUNTIF(F5:F34,"&lt;40")</f>
        <v>0</v>
      </c>
    </row>
    <row r="51" spans="3:4" x14ac:dyDescent="0.25">
      <c r="C51" s="24" t="s">
        <v>63</v>
      </c>
      <c r="D51" s="4">
        <f>SUMPRODUCT((F5:F34&gt;=40)*(F5:F34&lt;=69))</f>
        <v>0</v>
      </c>
    </row>
    <row r="52" spans="3:4" x14ac:dyDescent="0.25">
      <c r="C52" s="25" t="s">
        <v>64</v>
      </c>
      <c r="D52" s="4">
        <f>SUMPRODUCT((F5:F34&gt;=70)*(F5:F34&lt;=80))</f>
        <v>0</v>
      </c>
    </row>
    <row r="53" spans="3:4" x14ac:dyDescent="0.25">
      <c r="C53" s="26" t="s">
        <v>65</v>
      </c>
      <c r="D53" s="4">
        <f>SUMPRODUCT((F5:F34&gt;=81)*(F5:F34&lt;=101))</f>
        <v>0</v>
      </c>
    </row>
    <row r="54" spans="3:4" x14ac:dyDescent="0.25">
      <c r="C54" s="27" t="s">
        <v>66</v>
      </c>
      <c r="D54" s="4">
        <f>COUNTIF(F5:F34,"&gt;101")</f>
        <v>0</v>
      </c>
    </row>
    <row r="55" spans="3:4" x14ac:dyDescent="0.25">
      <c r="C55" s="28" t="s">
        <v>67</v>
      </c>
      <c r="D55" s="29">
        <f>SUM(D50:D54)</f>
        <v>0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f>SUM(D55:D57)</f>
        <v>0</v>
      </c>
    </row>
    <row r="61" spans="3:4" ht="45" x14ac:dyDescent="0.25">
      <c r="C61" s="9" t="s">
        <v>72</v>
      </c>
      <c r="D61" s="9" t="s">
        <v>177</v>
      </c>
    </row>
    <row r="62" spans="3:4" x14ac:dyDescent="0.25">
      <c r="C62" s="23" t="s">
        <v>62</v>
      </c>
      <c r="D62" s="4">
        <f>COUNTIF(G5:G34,"&lt;40")</f>
        <v>0</v>
      </c>
    </row>
    <row r="63" spans="3:4" x14ac:dyDescent="0.25">
      <c r="C63" s="24" t="s">
        <v>63</v>
      </c>
      <c r="D63" s="4">
        <f>SUMPRODUCT((G5:G34&gt;=40)*(G5:G34&lt;=69))</f>
        <v>0</v>
      </c>
    </row>
    <row r="64" spans="3:4" x14ac:dyDescent="0.25">
      <c r="C64" s="25" t="s">
        <v>64</v>
      </c>
      <c r="D64" s="4">
        <f>SUMPRODUCT((G5:G34&gt;=70)*(G5:G34&lt;=80))</f>
        <v>0</v>
      </c>
    </row>
    <row r="65" spans="3:4" x14ac:dyDescent="0.25">
      <c r="C65" s="26" t="s">
        <v>65</v>
      </c>
      <c r="D65" s="4">
        <f>SUMPRODUCT((G5:G34&gt;=81)*(G5:G34&lt;=101))</f>
        <v>0</v>
      </c>
    </row>
    <row r="66" spans="3:4" x14ac:dyDescent="0.25">
      <c r="C66" s="27" t="s">
        <v>66</v>
      </c>
      <c r="D66" s="4">
        <f>COUNTIF(G5:G34,"&gt;101")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E5:G34">
    <cfRule type="containsText" dxfId="119" priority="8" operator="containsText" text="Non évaluable">
      <formula>NOT(ISERROR(SEARCH("Non évaluable",E5)))</formula>
    </cfRule>
  </conditionalFormatting>
  <conditionalFormatting sqref="E5:G34">
    <cfRule type="containsText" dxfId="118" priority="9" operator="containsText" text="Absent">
      <formula>NOT(ISERROR(SEARCH("Absent",E5)))</formula>
    </cfRule>
  </conditionalFormatting>
  <conditionalFormatting sqref="E5:G34">
    <cfRule type="cellIs" dxfId="117" priority="10" operator="lessThan">
      <formula>40</formula>
    </cfRule>
  </conditionalFormatting>
  <conditionalFormatting sqref="E5:G34">
    <cfRule type="cellIs" dxfId="116" priority="11" operator="between">
      <formula>40</formula>
      <formula>69</formula>
    </cfRule>
  </conditionalFormatting>
  <conditionalFormatting sqref="E5:G34">
    <cfRule type="cellIs" dxfId="115" priority="12" operator="between">
      <formula>70</formula>
      <formula>80</formula>
    </cfRule>
  </conditionalFormatting>
  <conditionalFormatting sqref="E5:G34">
    <cfRule type="cellIs" dxfId="114" priority="13" operator="between">
      <formula>81</formula>
      <formula>101</formula>
    </cfRule>
  </conditionalFormatting>
  <conditionalFormatting sqref="E5:G34">
    <cfRule type="cellIs" dxfId="113" priority="14" operator="greaterThan">
      <formula>101</formula>
    </cfRule>
  </conditionalFormatting>
  <conditionalFormatting sqref="E30">
    <cfRule type="containsText" dxfId="112" priority="1" operator="containsText" text="Non évaluable">
      <formula>NOT(ISERROR(SEARCH("Non évaluable",E30)))</formula>
    </cfRule>
  </conditionalFormatting>
  <conditionalFormatting sqref="E30">
    <cfRule type="containsText" dxfId="111" priority="2" operator="containsText" text="Absent">
      <formula>NOT(ISERROR(SEARCH("Absent",E30)))</formula>
    </cfRule>
  </conditionalFormatting>
  <conditionalFormatting sqref="E30">
    <cfRule type="cellIs" dxfId="110" priority="3" operator="lessThan">
      <formula>40</formula>
    </cfRule>
  </conditionalFormatting>
  <conditionalFormatting sqref="E30">
    <cfRule type="cellIs" dxfId="109" priority="4" operator="between">
      <formula>40</formula>
      <formula>69</formula>
    </cfRule>
  </conditionalFormatting>
  <conditionalFormatting sqref="E30">
    <cfRule type="cellIs" dxfId="108" priority="5" operator="between">
      <formula>70</formula>
      <formula>80</formula>
    </cfRule>
  </conditionalFormatting>
  <conditionalFormatting sqref="E30">
    <cfRule type="cellIs" dxfId="107" priority="6" operator="between">
      <formula>81</formula>
      <formula>101</formula>
    </cfRule>
  </conditionalFormatting>
  <conditionalFormatting sqref="E30">
    <cfRule type="cellIs" dxfId="106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J64" sqref="J64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128</v>
      </c>
      <c r="D2" s="4"/>
      <c r="F2" s="3" t="s">
        <v>129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20"/>
      <c r="D5" s="20"/>
      <c r="E5" s="9"/>
      <c r="F5" s="9"/>
      <c r="G5" s="9"/>
      <c r="H5" s="9"/>
    </row>
    <row r="6" spans="2:8" x14ac:dyDescent="0.25">
      <c r="B6" s="4">
        <v>2</v>
      </c>
      <c r="C6" s="20"/>
      <c r="D6" s="20"/>
      <c r="E6" s="9"/>
      <c r="F6" s="9"/>
      <c r="G6" s="9"/>
      <c r="H6" s="9"/>
    </row>
    <row r="7" spans="2:8" x14ac:dyDescent="0.25">
      <c r="B7" s="4">
        <v>3</v>
      </c>
      <c r="C7" s="20"/>
      <c r="D7" s="20"/>
      <c r="E7" s="9"/>
      <c r="F7" s="9"/>
      <c r="G7" s="9"/>
      <c r="H7" s="9"/>
    </row>
    <row r="8" spans="2:8" x14ac:dyDescent="0.25">
      <c r="B8" s="4">
        <v>4</v>
      </c>
      <c r="C8" s="20"/>
      <c r="D8" s="20"/>
      <c r="E8" s="9"/>
      <c r="F8" s="9"/>
      <c r="G8" s="9"/>
      <c r="H8" s="9"/>
    </row>
    <row r="9" spans="2:8" ht="15" customHeight="1" x14ac:dyDescent="0.25">
      <c r="B9" s="4">
        <v>5</v>
      </c>
      <c r="C9" s="20"/>
      <c r="D9" s="20"/>
      <c r="E9" s="9"/>
      <c r="F9" s="9"/>
      <c r="G9" s="9"/>
      <c r="H9" s="9"/>
    </row>
    <row r="10" spans="2:8" x14ac:dyDescent="0.25">
      <c r="B10" s="4">
        <v>6</v>
      </c>
      <c r="C10" s="20"/>
      <c r="D10" s="20"/>
      <c r="E10" s="9"/>
      <c r="F10" s="9"/>
      <c r="G10" s="9"/>
      <c r="H10" s="9"/>
    </row>
    <row r="11" spans="2:8" x14ac:dyDescent="0.25">
      <c r="B11" s="4">
        <v>7</v>
      </c>
      <c r="C11" s="20"/>
      <c r="D11" s="20"/>
      <c r="E11" s="9"/>
      <c r="F11" s="9"/>
      <c r="G11" s="9"/>
      <c r="H11" s="9"/>
    </row>
    <row r="12" spans="2:8" x14ac:dyDescent="0.25">
      <c r="B12" s="4">
        <v>8</v>
      </c>
      <c r="C12" s="20"/>
      <c r="D12" s="20"/>
      <c r="E12" s="9"/>
      <c r="F12" s="9"/>
      <c r="G12" s="9"/>
      <c r="H12" s="9"/>
    </row>
    <row r="13" spans="2:8" x14ac:dyDescent="0.25">
      <c r="B13" s="4">
        <v>9</v>
      </c>
      <c r="C13" s="20"/>
      <c r="D13" s="20"/>
      <c r="E13" s="9"/>
      <c r="F13" s="9"/>
      <c r="G13" s="9"/>
      <c r="H13" s="9"/>
    </row>
    <row r="14" spans="2:8" x14ac:dyDescent="0.25">
      <c r="B14" s="4">
        <v>10</v>
      </c>
      <c r="C14" s="20"/>
      <c r="D14" s="20"/>
      <c r="E14" s="9"/>
      <c r="F14" s="9"/>
      <c r="G14" s="9"/>
      <c r="H14" s="9"/>
    </row>
    <row r="15" spans="2:8" x14ac:dyDescent="0.25">
      <c r="B15" s="4">
        <v>11</v>
      </c>
      <c r="C15" s="20"/>
      <c r="D15" s="20"/>
      <c r="E15" s="9"/>
      <c r="F15" s="9"/>
      <c r="G15" s="9"/>
      <c r="H15" s="9"/>
    </row>
    <row r="16" spans="2:8" ht="15" customHeight="1" x14ac:dyDescent="0.25">
      <c r="B16" s="4">
        <v>12</v>
      </c>
      <c r="C16" s="20"/>
      <c r="D16" s="20"/>
      <c r="E16" s="9"/>
      <c r="F16" s="9"/>
      <c r="G16" s="9"/>
      <c r="H16" s="9"/>
    </row>
    <row r="17" spans="2:8" x14ac:dyDescent="0.25">
      <c r="B17" s="4">
        <v>13</v>
      </c>
      <c r="C17" s="20"/>
      <c r="D17" s="20"/>
      <c r="E17" s="9"/>
      <c r="F17" s="9"/>
      <c r="G17" s="9"/>
      <c r="H17" s="9"/>
    </row>
    <row r="18" spans="2:8" x14ac:dyDescent="0.25">
      <c r="B18" s="4">
        <v>14</v>
      </c>
      <c r="C18" s="20"/>
      <c r="D18" s="20"/>
      <c r="E18" s="9"/>
      <c r="F18" s="9"/>
      <c r="G18" s="9"/>
      <c r="H18" s="9"/>
    </row>
    <row r="19" spans="2:8" x14ac:dyDescent="0.25">
      <c r="B19" s="4">
        <v>15</v>
      </c>
      <c r="C19" s="20"/>
      <c r="D19" s="20"/>
      <c r="E19" s="9"/>
      <c r="F19" s="9"/>
      <c r="G19" s="9"/>
      <c r="H19" s="9"/>
    </row>
    <row r="20" spans="2:8" x14ac:dyDescent="0.25">
      <c r="B20" s="4">
        <v>16</v>
      </c>
      <c r="C20" s="20"/>
      <c r="D20" s="20"/>
      <c r="E20" s="9"/>
      <c r="F20" s="9"/>
      <c r="G20" s="9"/>
      <c r="H20" s="9"/>
    </row>
    <row r="21" spans="2:8" x14ac:dyDescent="0.25">
      <c r="B21" s="4">
        <v>17</v>
      </c>
      <c r="C21" s="20"/>
      <c r="D21" s="20"/>
      <c r="E21" s="9"/>
      <c r="F21" s="9"/>
      <c r="G21" s="9"/>
      <c r="H21" s="4"/>
    </row>
    <row r="22" spans="2:8" x14ac:dyDescent="0.25">
      <c r="B22" s="4">
        <v>18</v>
      </c>
      <c r="C22" s="20"/>
      <c r="D22" s="20"/>
      <c r="E22" s="9"/>
      <c r="F22" s="9"/>
      <c r="G22" s="9"/>
      <c r="H22" s="4"/>
    </row>
    <row r="23" spans="2:8" x14ac:dyDescent="0.25">
      <c r="B23" s="4">
        <v>19</v>
      </c>
      <c r="C23" s="3"/>
      <c r="D23" s="3"/>
      <c r="E23" s="9"/>
      <c r="F23" s="9"/>
      <c r="G23" s="9"/>
      <c r="H23" s="4"/>
    </row>
    <row r="24" spans="2:8" x14ac:dyDescent="0.25">
      <c r="B24" s="4">
        <v>20</v>
      </c>
      <c r="C24" s="19"/>
      <c r="D24" s="19"/>
      <c r="E24" s="9"/>
      <c r="F24" s="9"/>
      <c r="G24" s="9"/>
      <c r="H24" s="4"/>
    </row>
    <row r="25" spans="2:8" x14ac:dyDescent="0.25">
      <c r="B25" s="4">
        <v>21</v>
      </c>
      <c r="C25" s="19"/>
      <c r="D25" s="19"/>
      <c r="E25" s="4"/>
      <c r="F25" s="4"/>
      <c r="G25" s="4"/>
      <c r="H25" s="4"/>
    </row>
    <row r="26" spans="2:8" x14ac:dyDescent="0.25">
      <c r="B26" s="4">
        <v>22</v>
      </c>
      <c r="C26" s="19"/>
      <c r="D26" s="19"/>
      <c r="E26" s="4"/>
      <c r="F26" s="4"/>
      <c r="G26" s="4"/>
      <c r="H26" s="4"/>
    </row>
    <row r="27" spans="2:8" x14ac:dyDescent="0.25">
      <c r="B27" s="4">
        <v>23</v>
      </c>
      <c r="C27" s="19"/>
      <c r="D27" s="19"/>
      <c r="E27" s="4"/>
      <c r="F27" s="4"/>
      <c r="G27" s="4"/>
      <c r="H27" s="4"/>
    </row>
    <row r="28" spans="2:8" x14ac:dyDescent="0.25">
      <c r="B28" s="4">
        <v>24</v>
      </c>
      <c r="C28" s="19"/>
      <c r="D28" s="19"/>
      <c r="E28" s="9"/>
      <c r="F28" s="9"/>
      <c r="G28" s="9"/>
      <c r="H28" s="4"/>
    </row>
    <row r="29" spans="2:8" x14ac:dyDescent="0.25">
      <c r="B29" s="4">
        <v>25</v>
      </c>
      <c r="C29" s="19"/>
      <c r="D29" s="19"/>
      <c r="E29" s="4"/>
      <c r="F29" s="9"/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177</v>
      </c>
      <c r="E37" s="22"/>
    </row>
    <row r="38" spans="2:8" x14ac:dyDescent="0.25">
      <c r="C38" s="23" t="s">
        <v>62</v>
      </c>
      <c r="D38" s="4">
        <f>COUNTIF(E5:E34,"&lt;40")</f>
        <v>0</v>
      </c>
      <c r="E38" s="2"/>
    </row>
    <row r="39" spans="2:8" x14ac:dyDescent="0.25">
      <c r="C39" s="24" t="s">
        <v>63</v>
      </c>
      <c r="D39" s="4">
        <f>SUMPRODUCT((E5:E34&gt;=40)*(E5:E34&lt;=69))</f>
        <v>0</v>
      </c>
      <c r="E39" s="2"/>
    </row>
    <row r="40" spans="2:8" x14ac:dyDescent="0.25">
      <c r="C40" s="25" t="s">
        <v>64</v>
      </c>
      <c r="D40" s="4">
        <f>SUMPRODUCT((E5:E34&gt;=70)*(E5:E34&lt;=80))</f>
        <v>0</v>
      </c>
      <c r="E40" s="2"/>
    </row>
    <row r="41" spans="2:8" x14ac:dyDescent="0.25">
      <c r="C41" s="26" t="s">
        <v>65</v>
      </c>
      <c r="D41" s="4">
        <f>SUMPRODUCT((E5:E34&gt;=81)*(E5:E34&lt;=101))</f>
        <v>0</v>
      </c>
      <c r="E41" s="2"/>
    </row>
    <row r="42" spans="2:8" x14ac:dyDescent="0.25">
      <c r="C42" s="27" t="s">
        <v>66</v>
      </c>
      <c r="D42" s="4">
        <f>COUNTIF(E5:E34,"&gt;101")</f>
        <v>0</v>
      </c>
      <c r="E42" s="2"/>
    </row>
    <row r="43" spans="2:8" x14ac:dyDescent="0.25">
      <c r="C43" s="28" t="s">
        <v>67</v>
      </c>
      <c r="D43" s="29">
        <f>SUM(D38:D42)</f>
        <v>0</v>
      </c>
      <c r="E43" s="2"/>
    </row>
    <row r="44" spans="2:8" x14ac:dyDescent="0.25">
      <c r="C44" s="30" t="s">
        <v>68</v>
      </c>
      <c r="D44" s="31">
        <f>COUNTIF(E5:E34,"Non évaluable")</f>
        <v>0</v>
      </c>
      <c r="E44" s="2"/>
    </row>
    <row r="45" spans="2:8" x14ac:dyDescent="0.25">
      <c r="C45" s="32" t="s">
        <v>69</v>
      </c>
      <c r="D45" s="4">
        <f>COUNTIF(E5:E34,"Absent")</f>
        <v>0</v>
      </c>
      <c r="E45" s="2"/>
    </row>
    <row r="46" spans="2:8" x14ac:dyDescent="0.25">
      <c r="C46" s="28" t="s">
        <v>70</v>
      </c>
      <c r="D46" s="29">
        <f>SUM(D43:D45)</f>
        <v>0</v>
      </c>
      <c r="E46" s="2"/>
    </row>
    <row r="49" spans="3:4" ht="45" x14ac:dyDescent="0.25">
      <c r="C49" s="9" t="s">
        <v>71</v>
      </c>
      <c r="D49" s="9" t="s">
        <v>177</v>
      </c>
    </row>
    <row r="50" spans="3:4" x14ac:dyDescent="0.25">
      <c r="C50" s="23" t="s">
        <v>62</v>
      </c>
      <c r="D50" s="4">
        <f>COUNTIF(F5:F34,"&lt;40")</f>
        <v>0</v>
      </c>
    </row>
    <row r="51" spans="3:4" x14ac:dyDescent="0.25">
      <c r="C51" s="24" t="s">
        <v>63</v>
      </c>
      <c r="D51" s="4">
        <f>SUMPRODUCT((F5:F34&gt;=40)*(F5:F34&lt;=69))</f>
        <v>0</v>
      </c>
    </row>
    <row r="52" spans="3:4" x14ac:dyDescent="0.25">
      <c r="C52" s="25" t="s">
        <v>64</v>
      </c>
      <c r="D52" s="4">
        <f>SUMPRODUCT((F5:F34&gt;=70)*(F5:F34&lt;=80))</f>
        <v>0</v>
      </c>
    </row>
    <row r="53" spans="3:4" x14ac:dyDescent="0.25">
      <c r="C53" s="26" t="s">
        <v>65</v>
      </c>
      <c r="D53" s="4">
        <f>SUMPRODUCT((F5:F34&gt;=81)*(F5:F34&lt;=101))</f>
        <v>0</v>
      </c>
    </row>
    <row r="54" spans="3:4" x14ac:dyDescent="0.25">
      <c r="C54" s="27" t="s">
        <v>66</v>
      </c>
      <c r="D54" s="4">
        <f>COUNTIF(F5:F34,"&gt;101")</f>
        <v>0</v>
      </c>
    </row>
    <row r="55" spans="3:4" x14ac:dyDescent="0.25">
      <c r="C55" s="28" t="s">
        <v>67</v>
      </c>
      <c r="D55" s="29">
        <f>SUM(D50:D54)</f>
        <v>0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f>SUM(D55:D57)</f>
        <v>0</v>
      </c>
    </row>
    <row r="61" spans="3:4" ht="45" x14ac:dyDescent="0.25">
      <c r="C61" s="9" t="s">
        <v>72</v>
      </c>
      <c r="D61" s="9" t="s">
        <v>177</v>
      </c>
    </row>
    <row r="62" spans="3:4" x14ac:dyDescent="0.25">
      <c r="C62" s="23" t="s">
        <v>62</v>
      </c>
      <c r="D62" s="4">
        <f>COUNTIF(G5:G34,"&lt;40")</f>
        <v>0</v>
      </c>
    </row>
    <row r="63" spans="3:4" x14ac:dyDescent="0.25">
      <c r="C63" s="24" t="s">
        <v>63</v>
      </c>
      <c r="D63" s="4">
        <f>SUMPRODUCT((G5:G34&gt;=40)*(G5:G34&lt;=69))</f>
        <v>0</v>
      </c>
    </row>
    <row r="64" spans="3:4" x14ac:dyDescent="0.25">
      <c r="C64" s="25" t="s">
        <v>64</v>
      </c>
      <c r="D64" s="4">
        <f>SUMPRODUCT((G5:G34&gt;=70)*(G5:G34&lt;=80))</f>
        <v>0</v>
      </c>
    </row>
    <row r="65" spans="3:4" x14ac:dyDescent="0.25">
      <c r="C65" s="26" t="s">
        <v>65</v>
      </c>
      <c r="D65" s="4">
        <f>SUMPRODUCT((G5:G34&gt;=81)*(G5:G34&lt;=101))</f>
        <v>0</v>
      </c>
    </row>
    <row r="66" spans="3:4" x14ac:dyDescent="0.25">
      <c r="C66" s="27" t="s">
        <v>66</v>
      </c>
      <c r="D66" s="4">
        <f>COUNTIF(G5:G34,"&gt;101")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E5:G34">
    <cfRule type="containsText" dxfId="105" priority="8" operator="containsText" text="Non évaluable">
      <formula>NOT(ISERROR(SEARCH("Non évaluable",E5)))</formula>
    </cfRule>
  </conditionalFormatting>
  <conditionalFormatting sqref="E5:G34">
    <cfRule type="containsText" dxfId="104" priority="9" operator="containsText" text="Absent">
      <formula>NOT(ISERROR(SEARCH("Absent",E5)))</formula>
    </cfRule>
  </conditionalFormatting>
  <conditionalFormatting sqref="E5:G34">
    <cfRule type="cellIs" dxfId="103" priority="10" operator="lessThan">
      <formula>40</formula>
    </cfRule>
  </conditionalFormatting>
  <conditionalFormatting sqref="E5:G34">
    <cfRule type="cellIs" dxfId="102" priority="11" operator="between">
      <formula>40</formula>
      <formula>69</formula>
    </cfRule>
  </conditionalFormatting>
  <conditionalFormatting sqref="E5:G34">
    <cfRule type="cellIs" dxfId="101" priority="12" operator="between">
      <formula>70</formula>
      <formula>80</formula>
    </cfRule>
  </conditionalFormatting>
  <conditionalFormatting sqref="E5:G34">
    <cfRule type="cellIs" dxfId="100" priority="13" operator="between">
      <formula>81</formula>
      <formula>101</formula>
    </cfRule>
  </conditionalFormatting>
  <conditionalFormatting sqref="E5:G34">
    <cfRule type="cellIs" dxfId="99" priority="14" operator="greaterThan">
      <formula>101</formula>
    </cfRule>
  </conditionalFormatting>
  <conditionalFormatting sqref="E30">
    <cfRule type="containsText" dxfId="98" priority="1" operator="containsText" text="Non évaluable">
      <formula>NOT(ISERROR(SEARCH("Non évaluable",E30)))</formula>
    </cfRule>
  </conditionalFormatting>
  <conditionalFormatting sqref="E30">
    <cfRule type="containsText" dxfId="97" priority="2" operator="containsText" text="Absent">
      <formula>NOT(ISERROR(SEARCH("Absent",E30)))</formula>
    </cfRule>
  </conditionalFormatting>
  <conditionalFormatting sqref="E30">
    <cfRule type="cellIs" dxfId="96" priority="3" operator="lessThan">
      <formula>40</formula>
    </cfRule>
  </conditionalFormatting>
  <conditionalFormatting sqref="E30">
    <cfRule type="cellIs" dxfId="95" priority="4" operator="between">
      <formula>40</formula>
      <formula>69</formula>
    </cfRule>
  </conditionalFormatting>
  <conditionalFormatting sqref="E30">
    <cfRule type="cellIs" dxfId="94" priority="5" operator="between">
      <formula>70</formula>
      <formula>80</formula>
    </cfRule>
  </conditionalFormatting>
  <conditionalFormatting sqref="E30">
    <cfRule type="cellIs" dxfId="93" priority="6" operator="between">
      <formula>81</formula>
      <formula>101</formula>
    </cfRule>
  </conditionalFormatting>
  <conditionalFormatting sqref="E30">
    <cfRule type="cellIs" dxfId="92" priority="7" operator="greaterThan">
      <formula>101</formula>
    </cfRule>
  </conditionalFormatting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H70"/>
  <sheetViews>
    <sheetView zoomScale="68" workbookViewId="0">
      <selection activeCell="L42" sqref="L42"/>
    </sheetView>
  </sheetViews>
  <sheetFormatPr baseColWidth="10" defaultColWidth="11.42578125" defaultRowHeight="15" x14ac:dyDescent="0.25"/>
  <cols>
    <col min="1" max="1" width="11.42578125" style="1"/>
    <col min="2" max="2" width="5.140625" style="1" customWidth="1"/>
    <col min="3" max="3" width="23.5703125" style="1" customWidth="1"/>
    <col min="4" max="4" width="20.7109375" style="2" customWidth="1"/>
    <col min="5" max="5" width="24.28515625" style="1" customWidth="1"/>
    <col min="6" max="6" width="24" style="1" customWidth="1"/>
    <col min="7" max="7" width="22.28515625" style="1" customWidth="1"/>
    <col min="8" max="8" width="34.42578125" style="1" customWidth="1"/>
    <col min="9" max="16384" width="11.42578125" style="1"/>
  </cols>
  <sheetData>
    <row r="2" spans="2:8" x14ac:dyDescent="0.25">
      <c r="C2" s="3" t="s">
        <v>0</v>
      </c>
      <c r="D2" s="4" t="s">
        <v>215</v>
      </c>
      <c r="F2" s="3" t="s">
        <v>216</v>
      </c>
      <c r="G2" s="3"/>
    </row>
    <row r="4" spans="2:8" x14ac:dyDescent="0.25">
      <c r="C4" s="5" t="s">
        <v>3</v>
      </c>
      <c r="D4" s="5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2:8" x14ac:dyDescent="0.25">
      <c r="B5" s="4">
        <v>1</v>
      </c>
      <c r="C5" s="7" t="s">
        <v>217</v>
      </c>
      <c r="D5" s="7" t="s">
        <v>218</v>
      </c>
      <c r="E5" s="8">
        <v>125</v>
      </c>
      <c r="F5" s="9">
        <v>127</v>
      </c>
      <c r="G5" s="9"/>
      <c r="H5" s="9"/>
    </row>
    <row r="6" spans="2:8" x14ac:dyDescent="0.25">
      <c r="B6" s="4">
        <v>2</v>
      </c>
      <c r="C6" s="7" t="s">
        <v>219</v>
      </c>
      <c r="D6" s="7" t="s">
        <v>220</v>
      </c>
      <c r="E6" s="8">
        <v>134</v>
      </c>
      <c r="F6" s="9">
        <v>135</v>
      </c>
      <c r="G6" s="9"/>
      <c r="H6" s="9"/>
    </row>
    <row r="7" spans="2:8" x14ac:dyDescent="0.25">
      <c r="B7" s="4">
        <v>3</v>
      </c>
      <c r="C7" s="11" t="s">
        <v>221</v>
      </c>
      <c r="D7" s="11" t="s">
        <v>222</v>
      </c>
      <c r="E7" s="12">
        <v>42</v>
      </c>
      <c r="F7" s="9">
        <v>48</v>
      </c>
      <c r="G7" s="9"/>
      <c r="H7" s="9"/>
    </row>
    <row r="8" spans="2:8" x14ac:dyDescent="0.25">
      <c r="B8" s="4">
        <v>4</v>
      </c>
      <c r="C8" s="7" t="s">
        <v>223</v>
      </c>
      <c r="D8" s="7" t="s">
        <v>224</v>
      </c>
      <c r="E8" s="8">
        <v>83</v>
      </c>
      <c r="F8" s="9">
        <v>85</v>
      </c>
      <c r="G8" s="9"/>
      <c r="H8" s="9"/>
    </row>
    <row r="9" spans="2:8" ht="15" customHeight="1" x14ac:dyDescent="0.25">
      <c r="B9" s="4">
        <v>5</v>
      </c>
      <c r="C9" s="7" t="s">
        <v>225</v>
      </c>
      <c r="D9" s="7" t="s">
        <v>226</v>
      </c>
      <c r="E9" s="8">
        <v>138</v>
      </c>
      <c r="F9" s="9">
        <v>141</v>
      </c>
      <c r="G9" s="9"/>
      <c r="H9" s="9"/>
    </row>
    <row r="10" spans="2:8" x14ac:dyDescent="0.25">
      <c r="B10" s="4">
        <v>6</v>
      </c>
      <c r="C10" s="7" t="s">
        <v>227</v>
      </c>
      <c r="D10" s="7" t="s">
        <v>228</v>
      </c>
      <c r="E10" s="8">
        <v>145</v>
      </c>
      <c r="F10" s="9">
        <v>146</v>
      </c>
      <c r="G10" s="9"/>
      <c r="H10" s="9"/>
    </row>
    <row r="11" spans="2:8" x14ac:dyDescent="0.25">
      <c r="B11" s="4">
        <v>7</v>
      </c>
      <c r="C11" s="7" t="s">
        <v>229</v>
      </c>
      <c r="D11" s="7" t="s">
        <v>230</v>
      </c>
      <c r="E11" s="8">
        <v>81</v>
      </c>
      <c r="F11" s="9">
        <v>83</v>
      </c>
      <c r="G11" s="9"/>
      <c r="H11" s="9"/>
    </row>
    <row r="12" spans="2:8" x14ac:dyDescent="0.25">
      <c r="B12" s="4">
        <v>8</v>
      </c>
      <c r="C12" s="7" t="s">
        <v>231</v>
      </c>
      <c r="D12" s="7" t="s">
        <v>232</v>
      </c>
      <c r="E12" s="8">
        <v>84</v>
      </c>
      <c r="F12" s="9">
        <v>85</v>
      </c>
      <c r="G12" s="9"/>
      <c r="H12" s="9"/>
    </row>
    <row r="13" spans="2:8" x14ac:dyDescent="0.25">
      <c r="B13" s="4">
        <v>9</v>
      </c>
      <c r="C13" s="11" t="s">
        <v>233</v>
      </c>
      <c r="D13" s="11" t="s">
        <v>234</v>
      </c>
      <c r="E13" s="12">
        <v>41</v>
      </c>
      <c r="F13" s="9">
        <v>39</v>
      </c>
      <c r="G13" s="9"/>
      <c r="H13" s="9"/>
    </row>
    <row r="14" spans="2:8" x14ac:dyDescent="0.25">
      <c r="B14" s="4">
        <v>10</v>
      </c>
      <c r="C14" s="11" t="s">
        <v>235</v>
      </c>
      <c r="D14" s="11" t="s">
        <v>236</v>
      </c>
      <c r="E14" s="12">
        <v>34</v>
      </c>
      <c r="F14" s="9">
        <v>33</v>
      </c>
      <c r="G14" s="9"/>
      <c r="H14" s="9"/>
    </row>
    <row r="15" spans="2:8" x14ac:dyDescent="0.25">
      <c r="B15" s="4">
        <v>11</v>
      </c>
      <c r="C15" s="7" t="s">
        <v>237</v>
      </c>
      <c r="D15" s="7" t="s">
        <v>238</v>
      </c>
      <c r="E15" s="8">
        <v>73</v>
      </c>
      <c r="F15" s="9">
        <v>73</v>
      </c>
      <c r="G15" s="9"/>
      <c r="H15" s="9"/>
    </row>
    <row r="16" spans="2:8" ht="15" customHeight="1" x14ac:dyDescent="0.25">
      <c r="B16" s="4">
        <v>12</v>
      </c>
      <c r="C16" s="7" t="s">
        <v>239</v>
      </c>
      <c r="D16" s="7" t="s">
        <v>240</v>
      </c>
      <c r="E16" s="8">
        <v>101</v>
      </c>
      <c r="F16" s="9">
        <v>109</v>
      </c>
      <c r="G16" s="9"/>
      <c r="H16" s="9"/>
    </row>
    <row r="17" spans="2:8" x14ac:dyDescent="0.25">
      <c r="B17" s="4">
        <v>13</v>
      </c>
      <c r="C17" s="7" t="s">
        <v>241</v>
      </c>
      <c r="D17" s="7" t="s">
        <v>242</v>
      </c>
      <c r="E17" s="8">
        <v>89</v>
      </c>
      <c r="F17" s="9">
        <v>91</v>
      </c>
      <c r="G17" s="9"/>
      <c r="H17" s="9"/>
    </row>
    <row r="18" spans="2:8" x14ac:dyDescent="0.25">
      <c r="B18" s="4">
        <v>14</v>
      </c>
      <c r="C18" s="7" t="s">
        <v>93</v>
      </c>
      <c r="D18" s="7" t="s">
        <v>243</v>
      </c>
      <c r="E18" s="8">
        <v>118</v>
      </c>
      <c r="F18" s="9">
        <v>122</v>
      </c>
      <c r="G18" s="9"/>
      <c r="H18" s="9"/>
    </row>
    <row r="19" spans="2:8" x14ac:dyDescent="0.25">
      <c r="B19" s="4">
        <v>15</v>
      </c>
      <c r="C19" s="7" t="s">
        <v>244</v>
      </c>
      <c r="D19" s="7" t="s">
        <v>245</v>
      </c>
      <c r="E19" s="8">
        <v>54</v>
      </c>
      <c r="F19" s="9">
        <v>54</v>
      </c>
      <c r="G19" s="9"/>
      <c r="H19" s="9"/>
    </row>
    <row r="20" spans="2:8" x14ac:dyDescent="0.25">
      <c r="B20" s="4">
        <v>16</v>
      </c>
      <c r="C20" s="11" t="s">
        <v>246</v>
      </c>
      <c r="D20" s="11" t="s">
        <v>247</v>
      </c>
      <c r="E20" s="12">
        <v>0</v>
      </c>
      <c r="F20" s="9">
        <v>0</v>
      </c>
      <c r="G20" s="9"/>
      <c r="H20" s="9"/>
    </row>
    <row r="21" spans="2:8" x14ac:dyDescent="0.25">
      <c r="B21" s="4">
        <v>17</v>
      </c>
      <c r="C21" s="7" t="s">
        <v>248</v>
      </c>
      <c r="D21" s="7" t="s">
        <v>249</v>
      </c>
      <c r="E21" s="8">
        <v>117</v>
      </c>
      <c r="F21" s="9">
        <v>117</v>
      </c>
      <c r="G21" s="9"/>
      <c r="H21" s="4"/>
    </row>
    <row r="22" spans="2:8" x14ac:dyDescent="0.25">
      <c r="B22" s="4">
        <v>18</v>
      </c>
      <c r="C22" s="7" t="s">
        <v>250</v>
      </c>
      <c r="D22" s="7" t="s">
        <v>251</v>
      </c>
      <c r="E22" s="8">
        <v>73</v>
      </c>
      <c r="F22" s="9">
        <v>74</v>
      </c>
      <c r="G22" s="9"/>
      <c r="H22" s="4"/>
    </row>
    <row r="23" spans="2:8" x14ac:dyDescent="0.25">
      <c r="B23" s="4">
        <v>19</v>
      </c>
      <c r="C23" s="15" t="s">
        <v>252</v>
      </c>
      <c r="D23" s="15" t="s">
        <v>253</v>
      </c>
      <c r="E23" s="8">
        <v>122</v>
      </c>
      <c r="F23" s="9">
        <v>125</v>
      </c>
      <c r="G23" s="9"/>
      <c r="H23" s="4"/>
    </row>
    <row r="24" spans="2:8" x14ac:dyDescent="0.25">
      <c r="B24" s="4">
        <v>20</v>
      </c>
      <c r="C24" s="7" t="s">
        <v>254</v>
      </c>
      <c r="D24" s="7" t="s">
        <v>255</v>
      </c>
      <c r="E24" s="8">
        <v>79</v>
      </c>
      <c r="F24" s="9">
        <v>80</v>
      </c>
      <c r="G24" s="9"/>
      <c r="H24" s="4"/>
    </row>
    <row r="25" spans="2:8" x14ac:dyDescent="0.25">
      <c r="B25" s="4">
        <v>21</v>
      </c>
      <c r="C25" s="7" t="s">
        <v>126</v>
      </c>
      <c r="D25" s="7" t="s">
        <v>256</v>
      </c>
      <c r="E25" s="8">
        <v>102</v>
      </c>
      <c r="F25" s="9">
        <v>105</v>
      </c>
      <c r="G25" s="4"/>
      <c r="H25" s="4"/>
    </row>
    <row r="26" spans="2:8" x14ac:dyDescent="0.25">
      <c r="B26" s="4">
        <v>22</v>
      </c>
      <c r="C26" s="7" t="s">
        <v>257</v>
      </c>
      <c r="D26" s="7" t="s">
        <v>258</v>
      </c>
      <c r="E26" s="8">
        <v>57</v>
      </c>
      <c r="F26" s="9">
        <v>57</v>
      </c>
      <c r="G26" s="4"/>
      <c r="H26" s="4"/>
    </row>
    <row r="27" spans="2:8" x14ac:dyDescent="0.25">
      <c r="B27" s="4">
        <v>23</v>
      </c>
      <c r="C27" s="7" t="s">
        <v>259</v>
      </c>
      <c r="D27" s="7" t="s">
        <v>260</v>
      </c>
      <c r="E27" s="8">
        <v>120</v>
      </c>
      <c r="F27" s="9">
        <v>122</v>
      </c>
      <c r="G27" s="4"/>
      <c r="H27" s="4"/>
    </row>
    <row r="28" spans="2:8" x14ac:dyDescent="0.25">
      <c r="B28" s="4">
        <v>24</v>
      </c>
      <c r="C28" s="11" t="s">
        <v>58</v>
      </c>
      <c r="D28" s="11" t="s">
        <v>261</v>
      </c>
      <c r="E28" s="12">
        <v>41</v>
      </c>
      <c r="F28" s="9">
        <v>41</v>
      </c>
      <c r="G28" s="9"/>
      <c r="H28" s="4"/>
    </row>
    <row r="29" spans="2:8" x14ac:dyDescent="0.25">
      <c r="B29" s="4">
        <v>25</v>
      </c>
      <c r="C29" s="11" t="s">
        <v>58</v>
      </c>
      <c r="D29" s="11" t="s">
        <v>262</v>
      </c>
      <c r="E29" s="12">
        <v>59</v>
      </c>
      <c r="F29" s="9">
        <v>60</v>
      </c>
      <c r="G29" s="9"/>
      <c r="H29" s="4"/>
    </row>
    <row r="30" spans="2:8" x14ac:dyDescent="0.25">
      <c r="B30" s="4">
        <v>26</v>
      </c>
      <c r="C30" s="19"/>
      <c r="D30" s="19"/>
      <c r="E30" s="9"/>
      <c r="F30" s="9"/>
      <c r="G30" s="9"/>
      <c r="H30" s="4"/>
    </row>
    <row r="31" spans="2:8" x14ac:dyDescent="0.25">
      <c r="B31" s="4">
        <v>27</v>
      </c>
      <c r="C31" s="3"/>
      <c r="D31" s="3"/>
      <c r="E31" s="9"/>
      <c r="F31" s="9"/>
      <c r="G31" s="9"/>
      <c r="H31" s="4"/>
    </row>
    <row r="32" spans="2:8" x14ac:dyDescent="0.25">
      <c r="B32" s="4">
        <v>28</v>
      </c>
      <c r="C32" s="3"/>
      <c r="D32" s="3"/>
      <c r="E32" s="9"/>
      <c r="F32" s="9"/>
      <c r="G32" s="9"/>
      <c r="H32" s="4"/>
    </row>
    <row r="33" spans="2:8" x14ac:dyDescent="0.25">
      <c r="B33" s="4">
        <v>29</v>
      </c>
      <c r="C33" s="20"/>
      <c r="D33" s="20"/>
      <c r="E33" s="9"/>
      <c r="F33" s="9"/>
      <c r="G33" s="9"/>
      <c r="H33" s="4"/>
    </row>
    <row r="34" spans="2:8" x14ac:dyDescent="0.25">
      <c r="B34" s="4">
        <v>30</v>
      </c>
      <c r="C34" s="3"/>
      <c r="D34" s="3"/>
      <c r="E34" s="9"/>
      <c r="F34" s="9"/>
      <c r="G34" s="9"/>
      <c r="H34" s="4"/>
    </row>
    <row r="35" spans="2:8" x14ac:dyDescent="0.25">
      <c r="B35" s="2"/>
      <c r="E35" s="2"/>
    </row>
    <row r="36" spans="2:8" x14ac:dyDescent="0.25">
      <c r="C36" s="21"/>
    </row>
    <row r="37" spans="2:8" ht="45" x14ac:dyDescent="0.25">
      <c r="C37" s="9" t="s">
        <v>60</v>
      </c>
      <c r="D37" s="9" t="s">
        <v>263</v>
      </c>
      <c r="E37" s="22"/>
    </row>
    <row r="38" spans="2:8" x14ac:dyDescent="0.25">
      <c r="C38" s="23" t="s">
        <v>264</v>
      </c>
      <c r="D38" s="4">
        <f>COUNTIF(E5:E34,"&lt;72")</f>
        <v>8</v>
      </c>
      <c r="E38" s="2"/>
    </row>
    <row r="39" spans="2:8" x14ac:dyDescent="0.25">
      <c r="C39" s="24" t="s">
        <v>265</v>
      </c>
      <c r="D39" s="38">
        <f>SUMPRODUCT((E5:E34&gt;=72)*(E5:E34&lt;=98))</f>
        <v>7</v>
      </c>
      <c r="E39" s="2"/>
    </row>
    <row r="40" spans="2:8" x14ac:dyDescent="0.25">
      <c r="C40" s="25" t="s">
        <v>266</v>
      </c>
      <c r="D40" s="39">
        <f>SUMPRODUCT((E5:E34&gt;=99)*(E5:E34&lt;=116))</f>
        <v>2</v>
      </c>
      <c r="E40" s="2"/>
    </row>
    <row r="41" spans="2:8" x14ac:dyDescent="0.25">
      <c r="C41" s="26" t="s">
        <v>267</v>
      </c>
      <c r="D41" s="40">
        <f>SUMPRODUCT((E5:E34&gt;=117)*(E5:E34&lt;=141))</f>
        <v>7</v>
      </c>
      <c r="E41" s="2"/>
    </row>
    <row r="42" spans="2:8" x14ac:dyDescent="0.25">
      <c r="C42" s="27" t="s">
        <v>268</v>
      </c>
      <c r="D42" s="41">
        <f>COUNTIF(E5:E34,"&gt;141")</f>
        <v>1</v>
      </c>
      <c r="E42" s="2"/>
    </row>
    <row r="43" spans="2:8" x14ac:dyDescent="0.25">
      <c r="C43" s="28" t="s">
        <v>67</v>
      </c>
      <c r="D43" s="29">
        <f>SUM(D38:D42)</f>
        <v>25</v>
      </c>
      <c r="E43" s="2"/>
    </row>
    <row r="44" spans="2:8" x14ac:dyDescent="0.25">
      <c r="C44" s="30" t="s">
        <v>68</v>
      </c>
      <c r="D44" s="31">
        <f>COUNTIF(E5:E34,"Non évaluable")</f>
        <v>0</v>
      </c>
      <c r="E44" s="2"/>
    </row>
    <row r="45" spans="2:8" x14ac:dyDescent="0.25">
      <c r="C45" s="32" t="s">
        <v>69</v>
      </c>
      <c r="D45" s="4">
        <f>COUNTIF(E5:E34,"Absent")</f>
        <v>0</v>
      </c>
      <c r="E45" s="2"/>
    </row>
    <row r="46" spans="2:8" x14ac:dyDescent="0.25">
      <c r="C46" s="28" t="s">
        <v>70</v>
      </c>
      <c r="D46" s="29">
        <f>SUM(D43:D45)</f>
        <v>25</v>
      </c>
      <c r="E46" s="2"/>
    </row>
    <row r="49" spans="3:4" ht="45" x14ac:dyDescent="0.25">
      <c r="C49" s="9" t="s">
        <v>71</v>
      </c>
      <c r="D49" s="9" t="s">
        <v>263</v>
      </c>
    </row>
    <row r="50" spans="3:4" x14ac:dyDescent="0.25">
      <c r="C50" s="23" t="s">
        <v>264</v>
      </c>
      <c r="D50" s="42">
        <f>COUNTIF(F5:F34,"&lt;72")</f>
        <v>8</v>
      </c>
    </row>
    <row r="51" spans="3:4" x14ac:dyDescent="0.25">
      <c r="C51" s="24" t="s">
        <v>265</v>
      </c>
      <c r="D51" s="38">
        <f>SUMPRODUCT((F5:F34&gt;=72)*(F5:F34&lt;=98))</f>
        <v>7</v>
      </c>
    </row>
    <row r="52" spans="3:4" x14ac:dyDescent="0.25">
      <c r="C52" s="25" t="s">
        <v>266</v>
      </c>
      <c r="D52" s="39">
        <f>SUMPRODUCT((F5:F34&gt;=99)*(F5:F34&lt;=116))</f>
        <v>2</v>
      </c>
    </row>
    <row r="53" spans="3:4" x14ac:dyDescent="0.25">
      <c r="C53" s="26" t="s">
        <v>267</v>
      </c>
      <c r="D53" s="40">
        <f>SUMPRODUCT((F5:F34&gt;=117)*(F5:F34&lt;=141))</f>
        <v>7</v>
      </c>
    </row>
    <row r="54" spans="3:4" x14ac:dyDescent="0.25">
      <c r="C54" s="27" t="s">
        <v>268</v>
      </c>
      <c r="D54" s="41">
        <f>COUNTIF(F5:F34,"&gt;141")</f>
        <v>1</v>
      </c>
    </row>
    <row r="55" spans="3:4" x14ac:dyDescent="0.25">
      <c r="C55" s="28" t="s">
        <v>67</v>
      </c>
      <c r="D55" s="29">
        <f>SUM(D50:D54)</f>
        <v>25</v>
      </c>
    </row>
    <row r="56" spans="3:4" x14ac:dyDescent="0.25">
      <c r="C56" s="30" t="s">
        <v>68</v>
      </c>
      <c r="D56" s="31">
        <f>COUNTIF(F5:F34,"Non évaluable")</f>
        <v>0</v>
      </c>
    </row>
    <row r="57" spans="3:4" x14ac:dyDescent="0.25">
      <c r="C57" s="32" t="s">
        <v>69</v>
      </c>
      <c r="D57" s="4">
        <f>COUNTIF(F5:F34,"Absent")</f>
        <v>0</v>
      </c>
    </row>
    <row r="58" spans="3:4" x14ac:dyDescent="0.25">
      <c r="C58" s="28" t="s">
        <v>70</v>
      </c>
      <c r="D58" s="29">
        <f>SUM(D55:D57)</f>
        <v>25</v>
      </c>
    </row>
    <row r="61" spans="3:4" ht="45" x14ac:dyDescent="0.25">
      <c r="C61" s="9" t="s">
        <v>72</v>
      </c>
      <c r="D61" s="9" t="s">
        <v>263</v>
      </c>
    </row>
    <row r="62" spans="3:4" x14ac:dyDescent="0.25">
      <c r="C62" s="23" t="s">
        <v>264</v>
      </c>
      <c r="D62" s="43">
        <f>COUNTIF(G5:G34,"&lt;72")</f>
        <v>0</v>
      </c>
    </row>
    <row r="63" spans="3:4" x14ac:dyDescent="0.25">
      <c r="C63" s="24" t="s">
        <v>265</v>
      </c>
      <c r="D63" s="38">
        <f>SUMPRODUCT((G5:G34&gt;=72)*(G5:G34&lt;=98))</f>
        <v>0</v>
      </c>
    </row>
    <row r="64" spans="3:4" x14ac:dyDescent="0.25">
      <c r="C64" s="25" t="s">
        <v>266</v>
      </c>
      <c r="D64" s="44">
        <f>SUMPRODUCT((G5:G34&gt;=99)*(G5:G34&lt;=116))</f>
        <v>0</v>
      </c>
    </row>
    <row r="65" spans="3:4" x14ac:dyDescent="0.25">
      <c r="C65" s="26" t="s">
        <v>267</v>
      </c>
      <c r="D65" s="40">
        <f>SUMPRODUCT((G5:G34&gt;=117)*(G5:G34&lt;=141))</f>
        <v>0</v>
      </c>
    </row>
    <row r="66" spans="3:4" x14ac:dyDescent="0.25">
      <c r="C66" s="27" t="s">
        <v>268</v>
      </c>
      <c r="D66" s="41">
        <f>COUNTIF(G5:G34,"&gt;141")</f>
        <v>0</v>
      </c>
    </row>
    <row r="67" spans="3:4" x14ac:dyDescent="0.25">
      <c r="C67" s="28" t="s">
        <v>67</v>
      </c>
      <c r="D67" s="29">
        <f>SUM(D62:D66)</f>
        <v>0</v>
      </c>
    </row>
    <row r="68" spans="3:4" x14ac:dyDescent="0.25">
      <c r="C68" s="30" t="s">
        <v>68</v>
      </c>
      <c r="D68" s="31">
        <f>COUNTIF(G5:G34,"Non évaluable")</f>
        <v>0</v>
      </c>
    </row>
    <row r="69" spans="3:4" x14ac:dyDescent="0.25">
      <c r="C69" s="32" t="s">
        <v>69</v>
      </c>
      <c r="D69" s="4">
        <f>COUNTIF(G5:G34,"Absent")</f>
        <v>0</v>
      </c>
    </row>
    <row r="70" spans="3:4" x14ac:dyDescent="0.25">
      <c r="C70" s="28" t="s">
        <v>70</v>
      </c>
      <c r="D70" s="29">
        <f>SUM(D67:D69)</f>
        <v>0</v>
      </c>
    </row>
  </sheetData>
  <conditionalFormatting sqref="D38">
    <cfRule type="cellIs" dxfId="91" priority="33" operator="lessThan">
      <formula>72</formula>
    </cfRule>
  </conditionalFormatting>
  <conditionalFormatting sqref="D39">
    <cfRule type="cellIs" dxfId="90" priority="32" operator="between">
      <formula>72</formula>
      <formula>98</formula>
    </cfRule>
  </conditionalFormatting>
  <conditionalFormatting sqref="E5:E34">
    <cfRule type="cellIs" dxfId="89" priority="28" operator="lessThan">
      <formula>72</formula>
    </cfRule>
  </conditionalFormatting>
  <conditionalFormatting sqref="E5:E34">
    <cfRule type="cellIs" dxfId="88" priority="27" operator="lessThan">
      <formula>72</formula>
    </cfRule>
  </conditionalFormatting>
  <conditionalFormatting sqref="E5:E34">
    <cfRule type="cellIs" dxfId="87" priority="26" operator="between">
      <formula>72</formula>
      <formula>98</formula>
    </cfRule>
  </conditionalFormatting>
  <conditionalFormatting sqref="E5:E34">
    <cfRule type="cellIs" dxfId="86" priority="25" operator="between">
      <formula>99</formula>
      <formula>116</formula>
    </cfRule>
  </conditionalFormatting>
  <conditionalFormatting sqref="E5:E34">
    <cfRule type="cellIs" dxfId="85" priority="24" operator="between">
      <formula>117</formula>
      <formula>141</formula>
    </cfRule>
  </conditionalFormatting>
  <conditionalFormatting sqref="E5:E34">
    <cfRule type="cellIs" dxfId="84" priority="23" operator="greaterThan">
      <formula>141</formula>
    </cfRule>
  </conditionalFormatting>
  <conditionalFormatting sqref="E5:E34">
    <cfRule type="cellIs" dxfId="83" priority="22" operator="greaterThan">
      <formula>141</formula>
    </cfRule>
  </conditionalFormatting>
  <conditionalFormatting sqref="F5:F34">
    <cfRule type="cellIs" dxfId="82" priority="14" operator="lessThan">
      <formula>72</formula>
    </cfRule>
  </conditionalFormatting>
  <conditionalFormatting sqref="F5:F34">
    <cfRule type="cellIs" dxfId="81" priority="13" operator="between">
      <formula>72</formula>
      <formula>98</formula>
    </cfRule>
  </conditionalFormatting>
  <conditionalFormatting sqref="F5:F34">
    <cfRule type="cellIs" dxfId="80" priority="12" operator="between">
      <formula>99</formula>
      <formula>116</formula>
    </cfRule>
  </conditionalFormatting>
  <conditionalFormatting sqref="F5:F34">
    <cfRule type="cellIs" dxfId="79" priority="11" operator="between">
      <formula>117</formula>
      <formula>141</formula>
    </cfRule>
  </conditionalFormatting>
  <conditionalFormatting sqref="F5:F34">
    <cfRule type="cellIs" dxfId="78" priority="10" operator="greaterThan">
      <formula>141</formula>
    </cfRule>
  </conditionalFormatting>
  <conditionalFormatting sqref="F5:F34">
    <cfRule type="cellIs" dxfId="77" priority="9" operator="greaterThan">
      <formula>141</formula>
    </cfRule>
  </conditionalFormatting>
  <conditionalFormatting sqref="F5:F34">
    <cfRule type="cellIs" dxfId="76" priority="8" operator="greaterThan">
      <formula>141</formula>
    </cfRule>
  </conditionalFormatting>
  <conditionalFormatting sqref="F5:F34">
    <cfRule type="cellIs" dxfId="75" priority="7" operator="greaterThan">
      <formula>141</formula>
    </cfRule>
  </conditionalFormatting>
  <conditionalFormatting sqref="G5:G34">
    <cfRule type="cellIs" dxfId="74" priority="6" operator="lessThan">
      <formula>72</formula>
    </cfRule>
  </conditionalFormatting>
  <conditionalFormatting sqref="G5:G34">
    <cfRule type="cellIs" dxfId="73" priority="5" operator="between">
      <formula>72</formula>
      <formula>98</formula>
    </cfRule>
  </conditionalFormatting>
  <conditionalFormatting sqref="G5:G34">
    <cfRule type="cellIs" dxfId="72" priority="4" operator="between">
      <formula>99</formula>
      <formula>116</formula>
    </cfRule>
  </conditionalFormatting>
  <conditionalFormatting sqref="G5:G34">
    <cfRule type="cellIs" dxfId="71" priority="3" operator="between">
      <formula>117</formula>
      <formula>141</formula>
    </cfRule>
  </conditionalFormatting>
  <conditionalFormatting sqref="G5:G34">
    <cfRule type="cellIs" dxfId="70" priority="2" operator="greaterThan">
      <formula>141</formula>
    </cfRule>
  </conditionalFormatting>
  <conditionalFormatting sqref="G5:G34">
    <cfRule type="cellIs" dxfId="69" priority="1" operator="greaterThan">
      <formula>141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fluence CE2 A</vt:lpstr>
      <vt:lpstr>fluence CE1</vt:lpstr>
      <vt:lpstr>fluence CE2 C</vt:lpstr>
      <vt:lpstr>fluence CE2 D</vt:lpstr>
      <vt:lpstr>fluence CM1 A</vt:lpstr>
      <vt:lpstr>fluence CM1 B</vt:lpstr>
      <vt:lpstr>fluence CM1 C</vt:lpstr>
      <vt:lpstr>fluence CM1 D</vt:lpstr>
      <vt:lpstr>fluence CM2 A </vt:lpstr>
      <vt:lpstr>fluence CM2 B</vt:lpstr>
      <vt:lpstr>fluence CM2 C</vt:lpstr>
      <vt:lpstr>fluence CM2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mpepin</cp:lastModifiedBy>
  <cp:revision>3</cp:revision>
  <dcterms:created xsi:type="dcterms:W3CDTF">2016-11-08T19:20:00Z</dcterms:created>
  <dcterms:modified xsi:type="dcterms:W3CDTF">2022-03-24T14:09:02Z</dcterms:modified>
</cp:coreProperties>
</file>