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epin\Desktop\"/>
    </mc:Choice>
  </mc:AlternateContent>
  <bookViews>
    <workbookView xWindow="0" yWindow="0" windowWidth="28800" windowHeight="12300" activeTab="1"/>
  </bookViews>
  <sheets>
    <sheet name="fluence CE2 A" sheetId="1" r:id="rId1"/>
    <sheet name="fluence CE2-CM1" sheetId="2" r:id="rId2"/>
    <sheet name="fluence CE1 A" sheetId="3" r:id="rId3"/>
    <sheet name="fluence CE1 B" sheetId="4" r:id="rId4"/>
    <sheet name="fluence CM1 A" sheetId="5" r:id="rId5"/>
    <sheet name="fluence CM1" sheetId="6" r:id="rId6"/>
    <sheet name="fluence CM1 C" sheetId="7" r:id="rId7"/>
    <sheet name="fluence CM1 D" sheetId="8" r:id="rId8"/>
    <sheet name="fluence CM2 A " sheetId="9" r:id="rId9"/>
    <sheet name="fluence CM2 B" sheetId="10" r:id="rId10"/>
    <sheet name="fluence CM2 C" sheetId="11" r:id="rId11"/>
    <sheet name="fluence CM2 D" sheetId="12" r:id="rId12"/>
  </sheets>
  <calcPr calcId="162913"/>
</workbook>
</file>

<file path=xl/calcChain.xml><?xml version="1.0" encoding="utf-8"?>
<calcChain xmlns="http://schemas.openxmlformats.org/spreadsheetml/2006/main">
  <c r="D69" i="12" l="1"/>
  <c r="D68" i="12"/>
  <c r="D66" i="12"/>
  <c r="D65" i="12"/>
  <c r="D64" i="12"/>
  <c r="D63" i="12"/>
  <c r="D62" i="12"/>
  <c r="D67" i="12" s="1"/>
  <c r="D70" i="12" s="1"/>
  <c r="D57" i="12"/>
  <c r="D56" i="12"/>
  <c r="D54" i="12"/>
  <c r="D53" i="12"/>
  <c r="D52" i="12"/>
  <c r="D51" i="12"/>
  <c r="D50" i="12"/>
  <c r="D55" i="12" s="1"/>
  <c r="D58" i="12" s="1"/>
  <c r="D45" i="12"/>
  <c r="D44" i="12"/>
  <c r="D42" i="12"/>
  <c r="D41" i="12"/>
  <c r="D40" i="12"/>
  <c r="D39" i="12"/>
  <c r="D38" i="12"/>
  <c r="D43" i="12" s="1"/>
  <c r="D46" i="12" s="1"/>
  <c r="D69" i="11"/>
  <c r="D68" i="11"/>
  <c r="D66" i="11"/>
  <c r="D65" i="11"/>
  <c r="D64" i="11"/>
  <c r="D63" i="11"/>
  <c r="D62" i="11"/>
  <c r="D67" i="11" s="1"/>
  <c r="D70" i="11" s="1"/>
  <c r="D58" i="11"/>
  <c r="D57" i="11"/>
  <c r="D56" i="11"/>
  <c r="D55" i="11"/>
  <c r="D54" i="11"/>
  <c r="D53" i="11"/>
  <c r="D52" i="11"/>
  <c r="D51" i="11"/>
  <c r="D50" i="11"/>
  <c r="D45" i="11"/>
  <c r="D44" i="11"/>
  <c r="D42" i="11"/>
  <c r="D41" i="11"/>
  <c r="D40" i="11"/>
  <c r="D43" i="11" s="1"/>
  <c r="D46" i="11" s="1"/>
  <c r="D39" i="11"/>
  <c r="D38" i="11"/>
  <c r="D69" i="10"/>
  <c r="D68" i="10"/>
  <c r="D66" i="10"/>
  <c r="D65" i="10"/>
  <c r="D64" i="10"/>
  <c r="D63" i="10"/>
  <c r="D62" i="10"/>
  <c r="D67" i="10" s="1"/>
  <c r="D70" i="10" s="1"/>
  <c r="D56" i="10"/>
  <c r="D54" i="10"/>
  <c r="D53" i="10"/>
  <c r="D52" i="10"/>
  <c r="D51" i="10"/>
  <c r="D50" i="10"/>
  <c r="D44" i="10"/>
  <c r="D42" i="10"/>
  <c r="D41" i="10"/>
  <c r="D40" i="10"/>
  <c r="D39" i="10"/>
  <c r="D38" i="10"/>
  <c r="D43" i="10" s="1"/>
  <c r="D46" i="10" s="1"/>
  <c r="D69" i="9"/>
  <c r="D68" i="9"/>
  <c r="D66" i="9"/>
  <c r="D65" i="9"/>
  <c r="D64" i="9"/>
  <c r="D63" i="9"/>
  <c r="D67" i="9" s="1"/>
  <c r="D70" i="9" s="1"/>
  <c r="D62" i="9"/>
  <c r="D54" i="9"/>
  <c r="D53" i="9"/>
  <c r="D52" i="9"/>
  <c r="D51" i="9"/>
  <c r="D50" i="9"/>
  <c r="D45" i="9"/>
  <c r="D42" i="9"/>
  <c r="D41" i="9"/>
  <c r="D40" i="9"/>
  <c r="D39" i="9"/>
  <c r="D38" i="9"/>
  <c r="D69" i="8"/>
  <c r="D68" i="8"/>
  <c r="D67" i="8"/>
  <c r="D70" i="8" s="1"/>
  <c r="D66" i="8"/>
  <c r="D65" i="8"/>
  <c r="D64" i="8"/>
  <c r="D63" i="8"/>
  <c r="D62" i="8"/>
  <c r="D57" i="8"/>
  <c r="D56" i="8"/>
  <c r="D54" i="8"/>
  <c r="D53" i="8"/>
  <c r="D52" i="8"/>
  <c r="D51" i="8"/>
  <c r="D50" i="8"/>
  <c r="D55" i="8" s="1"/>
  <c r="D58" i="8" s="1"/>
  <c r="D45" i="8"/>
  <c r="D44" i="8"/>
  <c r="D42" i="8"/>
  <c r="D41" i="8"/>
  <c r="D40" i="8"/>
  <c r="D39" i="8"/>
  <c r="D38" i="8"/>
  <c r="D43" i="8" s="1"/>
  <c r="D46" i="8" s="1"/>
  <c r="D69" i="7"/>
  <c r="D68" i="7"/>
  <c r="D66" i="7"/>
  <c r="D65" i="7"/>
  <c r="D64" i="7"/>
  <c r="D63" i="7"/>
  <c r="D62" i="7"/>
  <c r="D67" i="7" s="1"/>
  <c r="D70" i="7" s="1"/>
  <c r="D57" i="7"/>
  <c r="D56" i="7"/>
  <c r="D55" i="7"/>
  <c r="D58" i="7" s="1"/>
  <c r="D54" i="7"/>
  <c r="D53" i="7"/>
  <c r="D52" i="7"/>
  <c r="D51" i="7"/>
  <c r="D50" i="7"/>
  <c r="D45" i="7"/>
  <c r="D44" i="7"/>
  <c r="D42" i="7"/>
  <c r="D41" i="7"/>
  <c r="D40" i="7"/>
  <c r="D39" i="7"/>
  <c r="D38" i="7"/>
  <c r="D43" i="7" s="1"/>
  <c r="D46" i="7" s="1"/>
  <c r="D69" i="6"/>
  <c r="D68" i="6"/>
  <c r="D66" i="6"/>
  <c r="D65" i="6"/>
  <c r="D64" i="6"/>
  <c r="D63" i="6"/>
  <c r="D62" i="6"/>
  <c r="D67" i="6" s="1"/>
  <c r="D70" i="6" s="1"/>
  <c r="D57" i="6"/>
  <c r="D56" i="6"/>
  <c r="D54" i="6"/>
  <c r="D53" i="6"/>
  <c r="D52" i="6"/>
  <c r="D51" i="6"/>
  <c r="D50" i="6"/>
  <c r="D55" i="6" s="1"/>
  <c r="D58" i="6" s="1"/>
  <c r="D45" i="6"/>
  <c r="D44" i="6"/>
  <c r="D43" i="6"/>
  <c r="D46" i="6" s="1"/>
  <c r="D42" i="6"/>
  <c r="D41" i="6"/>
  <c r="D40" i="6"/>
  <c r="D39" i="6"/>
  <c r="D38" i="6"/>
  <c r="D69" i="5"/>
  <c r="D68" i="5"/>
  <c r="D66" i="5"/>
  <c r="D65" i="5"/>
  <c r="D64" i="5"/>
  <c r="D63" i="5"/>
  <c r="D62" i="5"/>
  <c r="D67" i="5" s="1"/>
  <c r="D70" i="5" s="1"/>
  <c r="D56" i="5"/>
  <c r="D54" i="5"/>
  <c r="D53" i="5"/>
  <c r="D52" i="5"/>
  <c r="D51" i="5"/>
  <c r="D50" i="5"/>
  <c r="D44" i="5"/>
  <c r="D42" i="5"/>
  <c r="D43" i="5" s="1"/>
  <c r="D46" i="5" s="1"/>
  <c r="D41" i="5"/>
  <c r="D40" i="5"/>
  <c r="D39" i="5"/>
  <c r="D38" i="5"/>
  <c r="D69" i="4"/>
  <c r="D68" i="4"/>
  <c r="D66" i="4"/>
  <c r="D65" i="4"/>
  <c r="D64" i="4"/>
  <c r="D63" i="4"/>
  <c r="D67" i="4" s="1"/>
  <c r="D70" i="4" s="1"/>
  <c r="D62" i="4"/>
  <c r="D57" i="4"/>
  <c r="D56" i="4"/>
  <c r="D54" i="4"/>
  <c r="D53" i="4"/>
  <c r="D52" i="4"/>
  <c r="D51" i="4"/>
  <c r="D50" i="4"/>
  <c r="D55" i="4" s="1"/>
  <c r="D58" i="4" s="1"/>
  <c r="D45" i="4"/>
  <c r="D44" i="4"/>
  <c r="D42" i="4"/>
  <c r="D41" i="4"/>
  <c r="D40" i="4"/>
  <c r="D39" i="4"/>
  <c r="D38" i="4"/>
  <c r="D43" i="4" s="1"/>
  <c r="D46" i="4" s="1"/>
  <c r="D69" i="3"/>
  <c r="D68" i="3"/>
  <c r="D66" i="3"/>
  <c r="D67" i="3" s="1"/>
  <c r="D70" i="3" s="1"/>
  <c r="D65" i="3"/>
  <c r="D64" i="3"/>
  <c r="D63" i="3"/>
  <c r="D62" i="3"/>
  <c r="D57" i="3"/>
  <c r="D56" i="3"/>
  <c r="D54" i="3"/>
  <c r="D53" i="3"/>
  <c r="D52" i="3"/>
  <c r="D51" i="3"/>
  <c r="D55" i="3" s="1"/>
  <c r="D58" i="3" s="1"/>
  <c r="D50" i="3"/>
  <c r="D45" i="3"/>
  <c r="D44" i="3"/>
  <c r="D42" i="3"/>
  <c r="D41" i="3"/>
  <c r="D40" i="3"/>
  <c r="D39" i="3"/>
  <c r="D38" i="3"/>
  <c r="D43" i="3" s="1"/>
  <c r="D46" i="3" s="1"/>
  <c r="D69" i="2"/>
  <c r="D68" i="2"/>
  <c r="D66" i="2"/>
  <c r="D65" i="2"/>
  <c r="D64" i="2"/>
  <c r="D63" i="2"/>
  <c r="D62" i="2"/>
  <c r="D67" i="2" s="1"/>
  <c r="D70" i="2" s="1"/>
  <c r="D56" i="2"/>
  <c r="D54" i="2"/>
  <c r="D53" i="2"/>
  <c r="D52" i="2"/>
  <c r="D51" i="2"/>
  <c r="D50" i="2"/>
  <c r="D45" i="2"/>
  <c r="D42" i="2"/>
  <c r="D41" i="2"/>
  <c r="D40" i="2"/>
  <c r="D39" i="2"/>
  <c r="D43" i="2" s="1"/>
  <c r="D46" i="2" s="1"/>
  <c r="D38" i="2"/>
  <c r="D69" i="1"/>
  <c r="D68" i="1"/>
  <c r="D66" i="1"/>
  <c r="D65" i="1"/>
  <c r="D64" i="1"/>
  <c r="D63" i="1"/>
  <c r="D62" i="1"/>
  <c r="D67" i="1" s="1"/>
  <c r="D70" i="1" s="1"/>
  <c r="D57" i="1"/>
  <c r="D56" i="1"/>
  <c r="D54" i="1"/>
  <c r="D53" i="1"/>
  <c r="D55" i="1" s="1"/>
  <c r="D58" i="1" s="1"/>
  <c r="D52" i="1"/>
  <c r="D51" i="1"/>
  <c r="D50" i="1"/>
  <c r="D45" i="1"/>
  <c r="D44" i="1"/>
  <c r="D42" i="1"/>
  <c r="D41" i="1"/>
  <c r="D40" i="1"/>
  <c r="D39" i="1"/>
  <c r="D38" i="1"/>
  <c r="D43" i="1" s="1"/>
  <c r="D46" i="1" s="1"/>
</calcChain>
</file>

<file path=xl/sharedStrings.xml><?xml version="1.0" encoding="utf-8"?>
<sst xmlns="http://schemas.openxmlformats.org/spreadsheetml/2006/main" count="851" uniqueCount="360">
  <si>
    <t>Nom de l'enseignant-e</t>
  </si>
  <si>
    <t>MAECHLER/PHEULPIN</t>
  </si>
  <si>
    <t>Classe CE2</t>
  </si>
  <si>
    <t xml:space="preserve">Nom </t>
  </si>
  <si>
    <t>Prénom</t>
  </si>
  <si>
    <t>MCLM octobre 2020</t>
  </si>
  <si>
    <t>MCLM janvier 2021</t>
  </si>
  <si>
    <t>MCLM mai 2021</t>
  </si>
  <si>
    <t>Observations</t>
  </si>
  <si>
    <t>AUGUSTE</t>
  </si>
  <si>
    <t>AMBRE</t>
  </si>
  <si>
    <t>Pas de ponctuations</t>
  </si>
  <si>
    <t>BOUCHEDDA</t>
  </si>
  <si>
    <t>AYOUB</t>
  </si>
  <si>
    <t xml:space="preserve">Trop rapide </t>
  </si>
  <si>
    <t>BRAZO</t>
  </si>
  <si>
    <t>DENEZ</t>
  </si>
  <si>
    <t>BRUTUS</t>
  </si>
  <si>
    <t>SHLEY DENS</t>
  </si>
  <si>
    <t>lit des syllabes simples, a fait un an UPE2A, arrive l'année derniere d'HAITI</t>
  </si>
  <si>
    <t>CHABERT</t>
  </si>
  <si>
    <t>GIULIA</t>
  </si>
  <si>
    <t>DE RE </t>
  </si>
  <si>
    <t>OSCAR</t>
  </si>
  <si>
    <t>DE SOUZA RAMOS</t>
  </si>
  <si>
    <t>ELISA</t>
  </si>
  <si>
    <t>DECATER</t>
  </si>
  <si>
    <t>PHARELL</t>
  </si>
  <si>
    <t>DELBREIL</t>
  </si>
  <si>
    <t>TIMEO</t>
  </si>
  <si>
    <t>DWARKA</t>
  </si>
  <si>
    <t>SOHANN</t>
  </si>
  <si>
    <t>GUEYE</t>
  </si>
  <si>
    <t>JADE</t>
  </si>
  <si>
    <t>JUNQUA</t>
  </si>
  <si>
    <t>LOUISA</t>
  </si>
  <si>
    <t>LOUIS</t>
  </si>
  <si>
    <t>ELIZA</t>
  </si>
  <si>
    <t>MAVILLE</t>
  </si>
  <si>
    <t>YANELLA</t>
  </si>
  <si>
    <t>MINFIR</t>
  </si>
  <si>
    <t>THAYS</t>
  </si>
  <si>
    <t>MOUZDAHIR</t>
  </si>
  <si>
    <t>JALIL</t>
  </si>
  <si>
    <t>NOEL</t>
  </si>
  <si>
    <t>ANNE-LOUISE</t>
  </si>
  <si>
    <t>OCTEVILLE</t>
  </si>
  <si>
    <t>IRIS</t>
  </si>
  <si>
    <t>PAUILLAC HILDEVERT</t>
  </si>
  <si>
    <t>MAYRICK</t>
  </si>
  <si>
    <t>lecture hachée, PAP deficit de l'attention avec hyperactivité</t>
  </si>
  <si>
    <t>POPOE-ICARE</t>
  </si>
  <si>
    <t>AYVANN</t>
  </si>
  <si>
    <t>POUVAIT</t>
  </si>
  <si>
    <t>DWAYNE</t>
  </si>
  <si>
    <t>ELORA</t>
  </si>
  <si>
    <t>TOUFFE</t>
  </si>
  <si>
    <t>CLEMENT</t>
  </si>
  <si>
    <t>JEYLANN</t>
  </si>
  <si>
    <t>YESLIE</t>
  </si>
  <si>
    <t xml:space="preserve">Lecture mot à mot </t>
  </si>
  <si>
    <t>Ecole                                                                                     Evaluation de fluence octobre 2020</t>
  </si>
  <si>
    <t>CE2</t>
  </si>
  <si>
    <t>MCLM &lt; 40</t>
  </si>
  <si>
    <t>40 ≤ MCLM ≤ 69</t>
  </si>
  <si>
    <t>70 ≤ MCLM ≤ 80</t>
  </si>
  <si>
    <t>81 ≤ MCLM ≤ 101</t>
  </si>
  <si>
    <t>MCLM &gt; 101</t>
  </si>
  <si>
    <t>TOTAL élèves évalués</t>
  </si>
  <si>
    <t>Non évaluables</t>
  </si>
  <si>
    <t>Absents</t>
  </si>
  <si>
    <t>TOTAL classe</t>
  </si>
  <si>
    <t>Ecole                                                                                     Evaluation de fluence janvier 2021</t>
  </si>
  <si>
    <t>Ecole                                                                                     Evaluation de fluence mai 2021</t>
  </si>
  <si>
    <t>Mme NORVAL S.</t>
  </si>
  <si>
    <t>CE2/CM1</t>
  </si>
  <si>
    <t>ALBINA-PAUILLAC</t>
  </si>
  <si>
    <t>HAYDEN</t>
  </si>
  <si>
    <t>ALEXANDER</t>
  </si>
  <si>
    <t>LILAS</t>
  </si>
  <si>
    <t>BEHARY LAUL SIRDER</t>
  </si>
  <si>
    <t>SWANE</t>
  </si>
  <si>
    <t>FICADIERE</t>
  </si>
  <si>
    <t>MAHEE</t>
  </si>
  <si>
    <t>GRISON</t>
  </si>
  <si>
    <t>VICTOR</t>
  </si>
  <si>
    <t>Belle lecture</t>
  </si>
  <si>
    <t>LAFONTAINE</t>
  </si>
  <si>
    <t>MATHIS</t>
  </si>
  <si>
    <t>LE SCAVAREC</t>
  </si>
  <si>
    <t>ADRIEN</t>
  </si>
  <si>
    <t>LIMMOIS NICOLAS</t>
  </si>
  <si>
    <t>DEBORAH</t>
  </si>
  <si>
    <t>MADERE</t>
  </si>
  <si>
    <t>LAURIANNE</t>
  </si>
  <si>
    <t>Lecture trop rapide</t>
  </si>
  <si>
    <t>MARZAT</t>
  </si>
  <si>
    <t>ARWEL</t>
  </si>
  <si>
    <t>PEREIRA E SILVA</t>
  </si>
  <si>
    <t>YASHIRO</t>
  </si>
  <si>
    <t>SAINGAINY</t>
  </si>
  <si>
    <t>ANTOINE</t>
  </si>
  <si>
    <t>BAPTISTE</t>
  </si>
  <si>
    <t>FORDEDINA</t>
  </si>
  <si>
    <t>CAFE</t>
  </si>
  <si>
    <t>EDWINE</t>
  </si>
  <si>
    <t>CYPRE</t>
  </si>
  <si>
    <t>MAX</t>
  </si>
  <si>
    <t>ULIS ECOLE</t>
  </si>
  <si>
    <t>DARNAL-LUXAMA</t>
  </si>
  <si>
    <t>YLANN</t>
  </si>
  <si>
    <t>DAWABI</t>
  </si>
  <si>
    <t>SARIA</t>
  </si>
  <si>
    <t>sait lire, mais difficulté avec la langue maternelle portugais primo </t>
  </si>
  <si>
    <t>DESTIN</t>
  </si>
  <si>
    <t>RAÏLEY</t>
  </si>
  <si>
    <t>très grande difficulté, rased/</t>
  </si>
  <si>
    <t>LOUPEC</t>
  </si>
  <si>
    <t>MAELLY</t>
  </si>
  <si>
    <t>surdité</t>
  </si>
  <si>
    <t>MONNACHIL</t>
  </si>
  <si>
    <t>TECHNIDE</t>
  </si>
  <si>
    <t>UPE2A</t>
  </si>
  <si>
    <t>SAÜL</t>
  </si>
  <si>
    <t>TESSA</t>
  </si>
  <si>
    <t>rased</t>
  </si>
  <si>
    <t>SUAZO MATEO</t>
  </si>
  <si>
    <t>YARIELIS</t>
  </si>
  <si>
    <t>primo 2ème anné</t>
  </si>
  <si>
    <t>WHITE ROCHA</t>
  </si>
  <si>
    <t>MARIA-ALICE</t>
  </si>
  <si>
    <t>ZORRILLA CERNA</t>
  </si>
  <si>
    <t>CHRISTINE</t>
  </si>
  <si>
    <t>TIMBOUSSAINT</t>
  </si>
  <si>
    <t>JOE-DAVID</t>
  </si>
  <si>
    <t>KLEBERT</t>
  </si>
  <si>
    <t>REYS</t>
  </si>
  <si>
    <t>BAHAGIRATTY</t>
  </si>
  <si>
    <t>ISHIKA</t>
  </si>
  <si>
    <t>Nom de l'enseignantes</t>
  </si>
  <si>
    <t>Mme DERRIEN</t>
  </si>
  <si>
    <t>Mme LEDIEU</t>
  </si>
  <si>
    <t xml:space="preserve">Classe CE1 </t>
  </si>
  <si>
    <t>Hugo</t>
  </si>
  <si>
    <t>Nolan</t>
  </si>
  <si>
    <t>Enzo</t>
  </si>
  <si>
    <t>Kellyane</t>
  </si>
  <si>
    <t>Ylias</t>
  </si>
  <si>
    <t>Hyliana</t>
  </si>
  <si>
    <t>Chloé</t>
  </si>
  <si>
    <t>Célia</t>
  </si>
  <si>
    <t>Lydia</t>
  </si>
  <si>
    <t>Tityo</t>
  </si>
  <si>
    <t>Mélanie</t>
  </si>
  <si>
    <t>Amarise</t>
  </si>
  <si>
    <t>Soupçon d'autisme</t>
  </si>
  <si>
    <t>Aydan</t>
  </si>
  <si>
    <t>Andréma</t>
  </si>
  <si>
    <t>Thierry</t>
  </si>
  <si>
    <t>Clara</t>
  </si>
  <si>
    <t>Syhaïma</t>
  </si>
  <si>
    <t>Shanaya</t>
  </si>
  <si>
    <t>Joachim</t>
  </si>
  <si>
    <t>Woodlens</t>
  </si>
  <si>
    <t>Lyam</t>
  </si>
  <si>
    <t>Nohan</t>
  </si>
  <si>
    <t>Alyah</t>
  </si>
  <si>
    <t>Mme BELLEROSE</t>
  </si>
  <si>
    <t>Mme TOUSSAINT</t>
  </si>
  <si>
    <t>Classe CE1</t>
  </si>
  <si>
    <t>Lana</t>
  </si>
  <si>
    <t>Yves-Antoine</t>
  </si>
  <si>
    <t>Très belle lecture</t>
  </si>
  <si>
    <t>Sherlandine</t>
  </si>
  <si>
    <t>RASED/ lit quelques mots</t>
  </si>
  <si>
    <t>Medrine</t>
  </si>
  <si>
    <t>Jonah</t>
  </si>
  <si>
    <t>Signalement pour comportement/MDPH EN COURS</t>
  </si>
  <si>
    <t>Nivanh</t>
  </si>
  <si>
    <t>Luigy</t>
  </si>
  <si>
    <t>Timoté</t>
  </si>
  <si>
    <t>Maloïcka</t>
  </si>
  <si>
    <t>Emma</t>
  </si>
  <si>
    <t>Coralie</t>
  </si>
  <si>
    <t>Maëlys</t>
  </si>
  <si>
    <t>Lucie</t>
  </si>
  <si>
    <t>AESH</t>
  </si>
  <si>
    <t>Elouan</t>
  </si>
  <si>
    <t>Lit quelques mots</t>
  </si>
  <si>
    <t>Tayana</t>
  </si>
  <si>
    <t>RASED/ Lectutre de mots</t>
  </si>
  <si>
    <t>Synthia</t>
  </si>
  <si>
    <t>Vaïyann</t>
  </si>
  <si>
    <t>Noah</t>
  </si>
  <si>
    <t>Jean-Yoan'n</t>
  </si>
  <si>
    <t>Ezio</t>
  </si>
  <si>
    <t>Michael</t>
  </si>
  <si>
    <t>RASED/ Lit des syllabes simples</t>
  </si>
  <si>
    <t>Itzel</t>
  </si>
  <si>
    <t>RASED</t>
  </si>
  <si>
    <t>Kenji</t>
  </si>
  <si>
    <t>Abs</t>
  </si>
  <si>
    <t>Liam</t>
  </si>
  <si>
    <t>Mme BOUTELLIER</t>
  </si>
  <si>
    <t>Mme THELAMOUR</t>
  </si>
  <si>
    <t xml:space="preserve">Classe CM1 </t>
  </si>
  <si>
    <t>AMIEMBA</t>
  </si>
  <si>
    <t>NALYNKA</t>
  </si>
  <si>
    <t>BARET</t>
  </si>
  <si>
    <t xml:space="preserve">ABS </t>
  </si>
  <si>
    <t>BAVEREY</t>
  </si>
  <si>
    <t>LILY</t>
  </si>
  <si>
    <t>ABS</t>
  </si>
  <si>
    <t>BICEP</t>
  </si>
  <si>
    <t>MYAN</t>
  </si>
  <si>
    <t>BIDEAU</t>
  </si>
  <si>
    <t>BIGORGNE</t>
  </si>
  <si>
    <t>NATHA</t>
  </si>
  <si>
    <t>BRITO DOS SANTOS</t>
  </si>
  <si>
    <t>CHRISLYANNA</t>
  </si>
  <si>
    <t>CARREEL</t>
  </si>
  <si>
    <t>MAURINE</t>
  </si>
  <si>
    <t>COMPAIN</t>
  </si>
  <si>
    <t>ARTHUR</t>
  </si>
  <si>
    <t>COSTILLE--MOGES</t>
  </si>
  <si>
    <t>LOANN</t>
  </si>
  <si>
    <t>YSAIAH</t>
  </si>
  <si>
    <t>DUBAR</t>
  </si>
  <si>
    <t>MELISSA</t>
  </si>
  <si>
    <t>ELEORE</t>
  </si>
  <si>
    <t>KEYCIE</t>
  </si>
  <si>
    <t>JEAN</t>
  </si>
  <si>
    <t>NOEMIE</t>
  </si>
  <si>
    <t>LAFRONTIERE</t>
  </si>
  <si>
    <t>MORGAN</t>
  </si>
  <si>
    <t>Lit mot à mot/Lecture saccadée</t>
  </si>
  <si>
    <t>LAPOSTE</t>
  </si>
  <si>
    <t>ALICIA</t>
  </si>
  <si>
    <t>LOPEZ</t>
  </si>
  <si>
    <t>ETHAN</t>
  </si>
  <si>
    <t>MORISSETTE</t>
  </si>
  <si>
    <t>JEAN-YOAN</t>
  </si>
  <si>
    <t xml:space="preserve">Lecture hésitante </t>
  </si>
  <si>
    <t>CHAKYB</t>
  </si>
  <si>
    <t>PADILHA</t>
  </si>
  <si>
    <t>KEYSHA</t>
  </si>
  <si>
    <t>REDOR</t>
  </si>
  <si>
    <t>EWEN</t>
  </si>
  <si>
    <t>RIGA</t>
  </si>
  <si>
    <t>LUIS-EMMANUEL</t>
  </si>
  <si>
    <t>Lecture prudente</t>
  </si>
  <si>
    <t>SOUQUET</t>
  </si>
  <si>
    <t>LOIS</t>
  </si>
  <si>
    <t>THIANT-- VAN DAAL</t>
  </si>
  <si>
    <t>MATHEO</t>
  </si>
  <si>
    <t>CM1</t>
  </si>
  <si>
    <t>Classe</t>
  </si>
  <si>
    <t>Nom de l'enseignante</t>
  </si>
  <si>
    <t>Mme COLONNIER L.</t>
  </si>
  <si>
    <t>CM1 - CM2</t>
  </si>
  <si>
    <t>BERGEON-PIETRZAK</t>
  </si>
  <si>
    <t>ESTHER</t>
  </si>
  <si>
    <t xml:space="preserve">Passage en CM2 Très belle lecture </t>
  </si>
  <si>
    <t>TIMOTHE</t>
  </si>
  <si>
    <t>FOUQUERAY</t>
  </si>
  <si>
    <t>TABORD</t>
  </si>
  <si>
    <t>ZOE</t>
  </si>
  <si>
    <t>AKOEBA</t>
  </si>
  <si>
    <t>NAIRICK</t>
  </si>
  <si>
    <t>grande difficulté</t>
  </si>
  <si>
    <t>BAIETTI</t>
  </si>
  <si>
    <t>JORIS</t>
  </si>
  <si>
    <t>PAP</t>
  </si>
  <si>
    <t>ROSE-DARLINE</t>
  </si>
  <si>
    <t>DA SILVA FERREIRA</t>
  </si>
  <si>
    <t>LAYELI</t>
  </si>
  <si>
    <t xml:space="preserve">RASED/ Très abs accident domestique </t>
  </si>
  <si>
    <t>DENIS</t>
  </si>
  <si>
    <t>LEYNIKA</t>
  </si>
  <si>
    <t>DIOP</t>
  </si>
  <si>
    <t>BOCAR</t>
  </si>
  <si>
    <t>SIMON</t>
  </si>
  <si>
    <t>HALLEUX</t>
  </si>
  <si>
    <t>AURELIEN</t>
  </si>
  <si>
    <t>dysorthographie/dyslexique dépôt du dossier MDPH</t>
  </si>
  <si>
    <t>JAMES</t>
  </si>
  <si>
    <t>ELWENS</t>
  </si>
  <si>
    <t>MEDOR</t>
  </si>
  <si>
    <t>LAURA EPHAR</t>
  </si>
  <si>
    <t>devine certains mots</t>
  </si>
  <si>
    <t>AILANE</t>
  </si>
  <si>
    <t>REGISTRE</t>
  </si>
  <si>
    <t>WOOD-CARRY</t>
  </si>
  <si>
    <t>RIODIN</t>
  </si>
  <si>
    <t>saut de ligne</t>
  </si>
  <si>
    <t>SABAYO</t>
  </si>
  <si>
    <t>RAYDAN</t>
  </si>
  <si>
    <t>ULIS</t>
  </si>
  <si>
    <t>SAINTIL</t>
  </si>
  <si>
    <t>RODERSON</t>
  </si>
  <si>
    <t>UP2A/ ABS</t>
  </si>
  <si>
    <t>TERMILUS</t>
  </si>
  <si>
    <t>YLAN</t>
  </si>
  <si>
    <t>MARIA-EDUARDA</t>
  </si>
  <si>
    <t>GODELUCK</t>
  </si>
  <si>
    <t>SIXTINE</t>
  </si>
  <si>
    <t xml:space="preserve">Lecture trop rapide </t>
  </si>
  <si>
    <t>DALMEIDA NACIMENTO</t>
  </si>
  <si>
    <t>WIRLEY</t>
  </si>
  <si>
    <t xml:space="preserve">Arrivé le 21/01/21  Ne lit que des syllabes </t>
  </si>
  <si>
    <t>CM2</t>
  </si>
  <si>
    <t>MCLM &lt; 72</t>
  </si>
  <si>
    <t>72 ≤ MCLM ≤ 98</t>
  </si>
  <si>
    <t>99 ≤ MCLM ≤ 116</t>
  </si>
  <si>
    <t>117 ≤ MCLM ≤ 141</t>
  </si>
  <si>
    <t>MCLM &gt; 141</t>
  </si>
  <si>
    <t>OTIS</t>
  </si>
  <si>
    <t>ALLAERT</t>
  </si>
  <si>
    <t>HELOISE</t>
  </si>
  <si>
    <t>ARICHERO</t>
  </si>
  <si>
    <t>YVANN</t>
  </si>
  <si>
    <t>BERTRAND</t>
  </si>
  <si>
    <t>EUGENE</t>
  </si>
  <si>
    <t>DE SOUZA MAGAVE </t>
  </si>
  <si>
    <t>TAYLONE</t>
  </si>
  <si>
    <t>ENZO</t>
  </si>
  <si>
    <t>DIAZ CASTILLO</t>
  </si>
  <si>
    <t>WILLIAM</t>
  </si>
  <si>
    <t>FREY</t>
  </si>
  <si>
    <t>MARIE</t>
  </si>
  <si>
    <t>GRANGENOIS</t>
  </si>
  <si>
    <t>TONY</t>
  </si>
  <si>
    <t>HU YEN TACK</t>
  </si>
  <si>
    <t>MALCOLM</t>
  </si>
  <si>
    <t>LASTHERE-MAUGEE</t>
  </si>
  <si>
    <t>SLOAN</t>
  </si>
  <si>
    <t>LEVY</t>
  </si>
  <si>
    <t>MACEO</t>
  </si>
  <si>
    <t>MAGNES</t>
  </si>
  <si>
    <t>MAHDAOUI</t>
  </si>
  <si>
    <t>MAYA</t>
  </si>
  <si>
    <t>MENCE </t>
  </si>
  <si>
    <t>LOU ANNE</t>
  </si>
  <si>
    <t>RENAUT</t>
  </si>
  <si>
    <t>ROMAIN</t>
  </si>
  <si>
    <t>SÛRIYAN</t>
  </si>
  <si>
    <t>ROUSSELLE</t>
  </si>
  <si>
    <t>ELEA</t>
  </si>
  <si>
    <t>SIDNEY</t>
  </si>
  <si>
    <t>DANNY</t>
  </si>
  <si>
    <t>THOMAS</t>
  </si>
  <si>
    <t>MAELIE</t>
  </si>
  <si>
    <t>TIBURCE</t>
  </si>
  <si>
    <t>TYHIANE</t>
  </si>
  <si>
    <t>proposition MDPH /dyslexique</t>
  </si>
  <si>
    <t>TOURNAY-LEANDRE</t>
  </si>
  <si>
    <t>FELICIA</t>
  </si>
  <si>
    <t>MARCELLUS</t>
  </si>
  <si>
    <t>ABUGAELLE</t>
  </si>
  <si>
    <t>UP2A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</si>
</sst>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indexed="64"/>
      <name val="Calibri"/>
    </font>
    <font>
      <sz val="11"/>
      <color indexed="64"/>
      <name val="Calibri"/>
      <scheme val="minor"/>
    </font>
    <font>
      <sz val="11"/>
      <color theme="1"/>
      <name val="Calibri"/>
    </font>
    <font>
      <sz val="10"/>
      <color theme="1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5"/>
        <bgColor indexed="64"/>
      </patternFill>
    </fill>
    <fill>
      <patternFill patternType="solid">
        <fgColor indexed="5"/>
        <bgColor indexed="5"/>
      </patternFill>
    </fill>
    <fill>
      <patternFill patternType="solid">
        <fgColor rgb="FFFF66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CE4D6"/>
        <bgColor rgb="FFFCE4D6"/>
      </patternFill>
    </fill>
    <fill>
      <patternFill patternType="solid">
        <fgColor indexed="65"/>
      </patternFill>
    </fill>
    <fill>
      <patternFill patternType="solid">
        <fgColor rgb="FFFFC000"/>
        <bgColor indexed="64"/>
      </patternFill>
    </fill>
    <fill>
      <patternFill patternType="solid">
        <fgColor indexed="6"/>
        <bgColor indexed="64"/>
      </patternFill>
    </fill>
    <fill>
      <patternFill patternType="solid">
        <fgColor rgb="FFFF33CC"/>
        <bgColor indexed="64"/>
      </patternFill>
    </fill>
    <fill>
      <patternFill patternType="none">
        <fgColor auto="1"/>
        <bgColor auto="1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3" fillId="10" borderId="1" xfId="0" applyFont="1" applyFill="1" applyBorder="1" applyAlignment="1">
      <alignment vertical="center"/>
    </xf>
    <xf numFmtId="0" fontId="0" fillId="10" borderId="1" xfId="0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left" vertical="center" wrapText="1"/>
    </xf>
    <xf numFmtId="0" fontId="1" fillId="11" borderId="0" xfId="0" applyFont="1" applyFill="1" applyAlignment="1">
      <alignment vertical="center" wrapText="1"/>
    </xf>
    <xf numFmtId="0" fontId="1" fillId="11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" fillId="12" borderId="0" xfId="0" applyFont="1" applyFill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204"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5" tint="-0.24994659260841701"/>
          <bgColor theme="5" tint="-0.24994659260841701"/>
        </patternFill>
      </fill>
    </dxf>
    <dxf>
      <fill>
        <patternFill patternType="solid">
          <fgColor indexed="6"/>
          <bgColor indexed="6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5" tint="-0.24994659260841701"/>
          <bgColor theme="5" tint="-0.24994659260841701"/>
        </patternFill>
      </fill>
    </dxf>
    <dxf>
      <fill>
        <patternFill patternType="solid">
          <fgColor indexed="6"/>
          <bgColor indexed="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 tint="-0.24994659260841701"/>
          <bgColor theme="5" tint="-0.24994659260841701"/>
        </patternFill>
      </fill>
    </dxf>
    <dxf>
      <fill>
        <patternFill patternType="solid">
          <fgColor indexed="6"/>
          <bgColor indexed="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 tint="-0.24994659260841701"/>
          <bgColor theme="5" tint="-0.24994659260841701"/>
        </patternFill>
      </fill>
    </dxf>
    <dxf>
      <fill>
        <patternFill patternType="solid">
          <fgColor indexed="6"/>
          <bgColor indexed="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7C-44A3-A3E0-5F6DEA23D35D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7C-44A3-A3E0-5F6DEA23D35D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7C-44A3-A3E0-5F6DEA23D35D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7C-44A3-A3E0-5F6DEA23D35D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A7C-44A3-A3E0-5F6DEA23D35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'fluence CE2 A'!$C$38:$C$42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A'!$D$38:$D$42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9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A7C-44A3-A3E0-5F6DEA23D35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C63-45FA-9841-1DABA0D0BA43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C63-45FA-9841-1DABA0D0BA43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C63-45FA-9841-1DABA0D0BA43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C63-45FA-9841-1DABA0D0BA43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C63-45FA-9841-1DABA0D0BA4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CE1 B'!$C$38:$C$42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CE1 B'!$D$38:$D$42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C63-45FA-9841-1DABA0D0BA4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761-4839-B3A7-F6F140E73E12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761-4839-B3A7-F6F140E73E12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761-4839-B3A7-F6F140E73E12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761-4839-B3A7-F6F140E73E12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761-4839-B3A7-F6F140E73E1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CE1 B'!$C$50:$C$54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CE1 B'!$D$50:$D$54</c:f>
              <c:numCache>
                <c:formatCode>General</c:formatCode>
                <c:ptCount val="5"/>
                <c:pt idx="0">
                  <c:v>7</c:v>
                </c:pt>
                <c:pt idx="1">
                  <c:v>7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761-4839-B3A7-F6F140E73E1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AE6-4B76-9C62-FE3A68B04081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AE6-4B76-9C62-FE3A68B04081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AE6-4B76-9C62-FE3A68B04081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AE6-4B76-9C62-FE3A68B04081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AE6-4B76-9C62-FE3A68B0408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CE1 B'!$C$62:$C$66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CE1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AE6-4B76-9C62-FE3A68B0408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  <a:round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49-4420-99DF-D69E3D5E08B1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49-4420-99DF-D69E3D5E08B1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149-4420-99DF-D69E3D5E08B1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149-4420-99DF-D69E3D5E08B1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149-4420-99DF-D69E3D5E08B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A'!$C$38:$C$42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A'!$D$38:$D$42</c:f>
              <c:numCache>
                <c:formatCode>General</c:formatCode>
                <c:ptCount val="5"/>
                <c:pt idx="0">
                  <c:v>1</c:v>
                </c:pt>
                <c:pt idx="1">
                  <c:v>6</c:v>
                </c:pt>
                <c:pt idx="2">
                  <c:v>1</c:v>
                </c:pt>
                <c:pt idx="3">
                  <c:v>7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149-4420-99DF-D69E3D5E08B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FC9-4486-8992-10310396D964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FC9-4486-8992-10310396D964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FC9-4486-8992-10310396D964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FC9-4486-8992-10310396D964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FC9-4486-8992-10310396D96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A'!$C$50:$C$54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A'!$D$50:$D$54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2</c:v>
                </c:pt>
                <c:pt idx="3">
                  <c:v>4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FC9-4486-8992-10310396D96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E65-4232-9047-7C42B696DEEF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E65-4232-9047-7C42B696DEEF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E65-4232-9047-7C42B696DEEF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E65-4232-9047-7C42B696DEEF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E65-4232-9047-7C42B696DEE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A'!$C$62:$C$66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A'!$D$62:$D$66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E65-4232-9047-7C42B696DEE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DCA-4E03-BCE7-0853FB67D4BF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DCA-4E03-BCE7-0853FB67D4BF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DCA-4E03-BCE7-0853FB67D4BF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DCA-4E03-BCE7-0853FB67D4BF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DCA-4E03-BCE7-0853FB67D4B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DCA-4E03-BCE7-0853FB67D4B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2D8-4D68-B130-173B4EB5F5DA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2D8-4D68-B130-173B4EB5F5DA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2D8-4D68-B130-173B4EB5F5DA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2D8-4D68-B130-173B4EB5F5DA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2D8-4D68-B130-173B4EB5F5D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2D8-4D68-B130-173B4EB5F5D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BD0-47F3-AB68-90F4F7505F69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D0-47F3-AB68-90F4F7505F69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BD0-47F3-AB68-90F4F7505F69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BD0-47F3-AB68-90F4F7505F69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BD0-47F3-AB68-90F4F7505F6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BD0-47F3-AB68-90F4F7505F6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BD9-486F-B7F8-D2716A33A181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BD9-486F-B7F8-D2716A33A181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BD9-486F-B7F8-D2716A33A181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BD9-486F-B7F8-D2716A33A181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BD9-486F-B7F8-D2716A33A18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C'!$C$38:$C$42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C'!$D$38:$D$42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BD9-486F-B7F8-D2716A33A18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</a:p>
        </c:rich>
      </c:tx>
      <c:layout/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E96-46C9-87A7-43D94EC84456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E96-46C9-87A7-43D94EC84456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E96-46C9-87A7-43D94EC84456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E96-46C9-87A7-43D94EC84456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E96-46C9-87A7-43D94EC8445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'fluence CE2 A'!$C$50:$C$54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A'!$D$50:$D$54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5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E96-46C9-87A7-43D94EC8445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F4D-486E-87D1-0C3F8649ED67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F4D-486E-87D1-0C3F8649ED67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F4D-486E-87D1-0C3F8649ED67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F4D-486E-87D1-0C3F8649ED67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F4D-486E-87D1-0C3F8649ED6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C'!$C$50:$C$54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C'!$D$50:$D$54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F4D-486E-87D1-0C3F8649ED6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B04-4C59-9CB5-D900317FC3FC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B04-4C59-9CB5-D900317FC3FC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B04-4C59-9CB5-D900317FC3FC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B04-4C59-9CB5-D900317FC3FC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B04-4C59-9CB5-D900317FC3F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C'!$C$62:$C$66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C'!$D$62:$D$66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B04-4C59-9CB5-D900317FC3F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287-44DA-B584-B2B8AB67A560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287-44DA-B584-B2B8AB67A560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287-44DA-B584-B2B8AB67A560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287-44DA-B584-B2B8AB67A560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287-44DA-B584-B2B8AB67A56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D'!$C$38:$C$42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D'!$D$38:$D$42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287-44DA-B584-B2B8AB67A56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DE4-4243-BC36-9C02C0482232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DE4-4243-BC36-9C02C0482232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DE4-4243-BC36-9C02C0482232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DE4-4243-BC36-9C02C0482232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DE4-4243-BC36-9C02C048223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D'!$C$50:$C$54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D'!$D$50:$D$54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DE4-4243-BC36-9C02C048223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C2E-4246-AA47-713AF270BC72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C2E-4246-AA47-713AF270BC72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C2E-4246-AA47-713AF270BC72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C2E-4246-AA47-713AF270BC72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C2E-4246-AA47-713AF270BC7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D'!$C$62:$C$66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D'!$D$62:$D$66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C2E-4246-AA47-713AF270BC7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F97-46BE-A2DC-5CF7AB8AE484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F97-46BE-A2DC-5CF7AB8AE484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F97-46BE-A2DC-5CF7AB8AE484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F97-46BE-A2DC-5CF7AB8AE484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F97-46BE-A2DC-5CF7AB8AE48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A '!$C$38:$C$42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A '!$D$38:$D$42</c:f>
              <c:numCache>
                <c:formatCode>General</c:formatCode>
                <c:ptCount val="5"/>
                <c:pt idx="0">
                  <c:v>14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F97-46BE-A2DC-5CF7AB8AE48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F5-4DD7-98A1-3A7328E04B05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4F5-4DD7-98A1-3A7328E04B05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4F5-4DD7-98A1-3A7328E04B05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4F5-4DD7-98A1-3A7328E04B05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4F5-4DD7-98A1-3A7328E04B0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A '!$C$50:$C$54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A '!$D$50:$D$54</c:f>
              <c:numCache>
                <c:formatCode>General</c:formatCode>
                <c:ptCount val="5"/>
                <c:pt idx="0">
                  <c:v>13</c:v>
                </c:pt>
                <c:pt idx="1">
                  <c:v>4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4F5-4DD7-98A1-3A7328E04B0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DFF-48C3-94CE-B76F571E7CFA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DFF-48C3-94CE-B76F571E7CFA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DFF-48C3-94CE-B76F571E7CFA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DFF-48C3-94CE-B76F571E7CFA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DFF-48C3-94CE-B76F571E7CF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A '!$C$62:$C$66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A 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DFF-48C3-94CE-B76F571E7CF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8B6-4B02-8661-053BB6E5E09E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8B6-4B02-8661-053BB6E5E09E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8B6-4B02-8661-053BB6E5E09E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8B6-4B02-8661-053BB6E5E09E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8B6-4B02-8661-053BB6E5E09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'fluence CM2 B'!$C$38:$C$42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B'!$D$38:$D$42</c:f>
              <c:numCache>
                <c:formatCode>General</c:formatCode>
                <c:ptCount val="5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11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8B6-4B02-8661-053BB6E5E09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</a:p>
        </c:rich>
      </c:tx>
      <c:layout/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72C-4E46-9E6B-08297906470B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72C-4E46-9E6B-08297906470B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72C-4E46-9E6B-08297906470B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72C-4E46-9E6B-08297906470B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72C-4E46-9E6B-08297906470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'fluence CM2 B'!$C$50:$C$54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B'!$D$50:$D$54</c:f>
              <c:numCache>
                <c:formatCode>General</c:formatCode>
                <c:ptCount val="5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11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72C-4E46-9E6B-08297906470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72D-4BA0-B7A3-8A6B910C5F27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72D-4BA0-B7A3-8A6B910C5F27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72D-4BA0-B7A3-8A6B910C5F27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72D-4BA0-B7A3-8A6B910C5F27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72D-4BA0-B7A3-8A6B910C5F2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A'!$C$62:$C$66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A'!$D$62:$D$66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72D-4BA0-B7A3-8A6B910C5F2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A60-459B-B73E-6EE2240FA59C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A60-459B-B73E-6EE2240FA59C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A60-459B-B73E-6EE2240FA59C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A60-459B-B73E-6EE2240FA59C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A60-459B-B73E-6EE2240FA59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B'!$C$62:$C$66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A60-459B-B73E-6EE2240FA59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1DB-41E4-B3BB-61348C80DEC9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1DB-41E4-B3BB-61348C80DEC9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1DB-41E4-B3BB-61348C80DEC9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1DB-41E4-B3BB-61348C80DEC9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1DB-41E4-B3BB-61348C80DEC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C'!$C$38:$C$42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C'!$D$38:$D$42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DB-41E4-B3BB-61348C80DEC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33-4255-9678-6AA28C350497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33-4255-9678-6AA28C350497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A33-4255-9678-6AA28C350497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A33-4255-9678-6AA28C350497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A33-4255-9678-6AA28C35049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C'!$C$50:$C$54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C'!$D$50:$D$54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A33-4255-9678-6AA28C35049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178-4AEB-AD97-C3907CF88AAF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178-4AEB-AD97-C3907CF88AAF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178-4AEB-AD97-C3907CF88AAF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178-4AEB-AD97-C3907CF88AAF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178-4AEB-AD97-C3907CF88AA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C'!$C$62:$C$66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C'!$D$62:$D$66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78-4AEB-AD97-C3907CF88AA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234-4129-969E-5F448E932C16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234-4129-969E-5F448E932C16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234-4129-969E-5F448E932C16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234-4129-969E-5F448E932C16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234-4129-969E-5F448E932C1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D'!$C$38:$C$42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D'!$D$38:$D$42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234-4129-969E-5F448E932C1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E07-4080-B405-C7F0544404F4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E07-4080-B405-C7F0544404F4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E07-4080-B405-C7F0544404F4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E07-4080-B405-C7F0544404F4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E07-4080-B405-C7F0544404F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D'!$C$50:$C$54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D'!$D$50:$D$54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E07-4080-B405-C7F0544404F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B8-4B17-93B6-94D9688541D2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B8-4B17-93B6-94D9688541D2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0B8-4B17-93B6-94D9688541D2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0B8-4B17-93B6-94D9688541D2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0B8-4B17-93B6-94D9688541D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D'!$C$62:$C$66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D'!$D$62:$D$66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0B8-4B17-93B6-94D9688541D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AA0-474B-99DE-4920860E186E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AA0-474B-99DE-4920860E186E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AA0-474B-99DE-4920860E186E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AA0-474B-99DE-4920860E186E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AA0-474B-99DE-4920860E186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'fluence CE2-CM1'!$C$38:$C$42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CE2-CM1'!$D$38:$D$42</c:f>
              <c:numCache>
                <c:formatCode>General</c:formatCode>
                <c:ptCount val="5"/>
                <c:pt idx="0">
                  <c:v>3</c:v>
                </c:pt>
                <c:pt idx="1">
                  <c:v>7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A0-474B-99DE-4920860E186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</a:p>
        </c:rich>
      </c:tx>
      <c:layout/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9DA-4DF2-9B18-7A954518D44F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9DA-4DF2-9B18-7A954518D44F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9DA-4DF2-9B18-7A954518D44F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9DA-4DF2-9B18-7A954518D44F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9DA-4DF2-9B18-7A954518D44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'fluence CE2-CM1'!$C$50:$C$54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CE2-CM1'!$D$50:$D$54</c:f>
              <c:numCache>
                <c:formatCode>General</c:formatCode>
                <c:ptCount val="5"/>
                <c:pt idx="0">
                  <c:v>8</c:v>
                </c:pt>
                <c:pt idx="1">
                  <c:v>1</c:v>
                </c:pt>
                <c:pt idx="2">
                  <c:v>5</c:v>
                </c:pt>
                <c:pt idx="3">
                  <c:v>5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9DA-4DF2-9B18-7A954518D44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8CC-41C0-B4B8-EBC36CF952FA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8CC-41C0-B4B8-EBC36CF952FA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8CC-41C0-B4B8-EBC36CF952FA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8CC-41C0-B4B8-EBC36CF952FA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8CC-41C0-B4B8-EBC36CF952F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CE2-CM1'!$C$62:$C$66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CE2-CM1'!$D$62:$D$66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CC-41C0-B4B8-EBC36CF952F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7D0-4543-9827-4395B21A0DED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7D0-4543-9827-4395B21A0DED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7D0-4543-9827-4395B21A0DED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7D0-4543-9827-4395B21A0DED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7D0-4543-9827-4395B21A0DE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CE1 A'!$C$38:$C$42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CE1 A'!$D$38:$D$42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D0-4543-9827-4395B21A0DE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688-47C0-A98F-62A11F3E9F61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688-47C0-A98F-62A11F3E9F61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688-47C0-A98F-62A11F3E9F61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688-47C0-A98F-62A11F3E9F61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688-47C0-A98F-62A11F3E9F6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CE1 A'!$C$50:$C$54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CE1 A'!$D$50:$D$54</c:f>
              <c:numCache>
                <c:formatCode>General</c:formatCode>
                <c:ptCount val="5"/>
                <c:pt idx="0">
                  <c:v>4</c:v>
                </c:pt>
                <c:pt idx="1">
                  <c:v>7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688-47C0-A98F-62A11F3E9F6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60C-4322-86DB-BF536076C1E0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60C-4322-86DB-BF536076C1E0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60C-4322-86DB-BF536076C1E0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60C-4322-86DB-BF536076C1E0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60C-4322-86DB-BF536076C1E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CE1 A'!$C$62:$C$66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CE1 A'!$D$62:$D$66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60C-4322-86DB-BF536076C1E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J65" sqref="J65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 t="s">
        <v>1</v>
      </c>
      <c r="F2" s="3" t="s">
        <v>2</v>
      </c>
      <c r="G2" s="3"/>
    </row>
    <row r="4" spans="2:8" x14ac:dyDescent="0.25">
      <c r="C4" s="5" t="s">
        <v>3</v>
      </c>
      <c r="D4" s="5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2:8" x14ac:dyDescent="0.25">
      <c r="B5" s="4">
        <v>1</v>
      </c>
      <c r="C5" s="7" t="s">
        <v>9</v>
      </c>
      <c r="D5" s="7" t="s">
        <v>10</v>
      </c>
      <c r="E5" s="8">
        <v>61</v>
      </c>
      <c r="F5" s="9">
        <v>76</v>
      </c>
      <c r="G5" s="9"/>
      <c r="H5" s="10" t="s">
        <v>11</v>
      </c>
    </row>
    <row r="6" spans="2:8" x14ac:dyDescent="0.25">
      <c r="B6" s="4">
        <v>2</v>
      </c>
      <c r="C6" s="7" t="s">
        <v>12</v>
      </c>
      <c r="D6" s="7" t="s">
        <v>13</v>
      </c>
      <c r="E6" s="8">
        <v>110</v>
      </c>
      <c r="F6" s="9">
        <v>105</v>
      </c>
      <c r="G6" s="9"/>
      <c r="H6" s="10" t="s">
        <v>14</v>
      </c>
    </row>
    <row r="7" spans="2:8" x14ac:dyDescent="0.25">
      <c r="B7" s="4">
        <v>3</v>
      </c>
      <c r="C7" s="7" t="s">
        <v>15</v>
      </c>
      <c r="D7" s="7" t="s">
        <v>16</v>
      </c>
      <c r="E7" s="8">
        <v>85</v>
      </c>
      <c r="F7" s="9">
        <v>94</v>
      </c>
      <c r="G7" s="9"/>
      <c r="H7" s="10"/>
    </row>
    <row r="8" spans="2:8" ht="45" x14ac:dyDescent="0.25">
      <c r="B8" s="4">
        <v>4</v>
      </c>
      <c r="C8" s="11" t="s">
        <v>17</v>
      </c>
      <c r="D8" s="11" t="s">
        <v>18</v>
      </c>
      <c r="E8" s="12">
        <v>12</v>
      </c>
      <c r="F8" s="9">
        <v>39</v>
      </c>
      <c r="G8" s="9"/>
      <c r="H8" s="9" t="s">
        <v>19</v>
      </c>
    </row>
    <row r="9" spans="2:8" ht="15" customHeight="1" x14ac:dyDescent="0.25">
      <c r="B9" s="4">
        <v>5</v>
      </c>
      <c r="C9" s="7" t="s">
        <v>20</v>
      </c>
      <c r="D9" s="7" t="s">
        <v>21</v>
      </c>
      <c r="E9" s="8">
        <v>131</v>
      </c>
      <c r="F9" s="9">
        <v>140</v>
      </c>
      <c r="G9" s="9"/>
      <c r="H9" s="9"/>
    </row>
    <row r="10" spans="2:8" x14ac:dyDescent="0.25">
      <c r="B10" s="4">
        <v>6</v>
      </c>
      <c r="C10" s="11" t="s">
        <v>22</v>
      </c>
      <c r="D10" s="11" t="s">
        <v>23</v>
      </c>
      <c r="E10" s="12">
        <v>18</v>
      </c>
      <c r="F10" s="9">
        <v>31</v>
      </c>
      <c r="G10" s="9"/>
      <c r="H10" s="9"/>
    </row>
    <row r="11" spans="2:8" x14ac:dyDescent="0.25">
      <c r="B11" s="4">
        <v>7</v>
      </c>
      <c r="C11" s="7" t="s">
        <v>24</v>
      </c>
      <c r="D11" s="7" t="s">
        <v>25</v>
      </c>
      <c r="E11" s="8">
        <v>103</v>
      </c>
      <c r="F11" s="9">
        <v>120</v>
      </c>
      <c r="G11" s="9"/>
      <c r="H11" s="9"/>
    </row>
    <row r="12" spans="2:8" x14ac:dyDescent="0.25">
      <c r="B12" s="4">
        <v>8</v>
      </c>
      <c r="C12" s="7" t="s">
        <v>26</v>
      </c>
      <c r="D12" s="7" t="s">
        <v>27</v>
      </c>
      <c r="E12" s="8">
        <v>41</v>
      </c>
      <c r="F12" s="9">
        <v>43</v>
      </c>
      <c r="G12" s="9"/>
      <c r="H12" s="9"/>
    </row>
    <row r="13" spans="2:8" x14ac:dyDescent="0.25">
      <c r="B13" s="4">
        <v>9</v>
      </c>
      <c r="C13" s="7" t="s">
        <v>28</v>
      </c>
      <c r="D13" s="7" t="s">
        <v>29</v>
      </c>
      <c r="E13" s="8">
        <v>98</v>
      </c>
      <c r="F13" s="9">
        <v>103</v>
      </c>
      <c r="G13" s="9"/>
      <c r="H13" s="9"/>
    </row>
    <row r="14" spans="2:8" x14ac:dyDescent="0.25">
      <c r="B14" s="4">
        <v>10</v>
      </c>
      <c r="C14" s="7" t="s">
        <v>30</v>
      </c>
      <c r="D14" s="7" t="s">
        <v>31</v>
      </c>
      <c r="E14" s="8">
        <v>105</v>
      </c>
      <c r="F14" s="9">
        <v>114</v>
      </c>
      <c r="G14" s="9"/>
      <c r="H14" s="9"/>
    </row>
    <row r="15" spans="2:8" x14ac:dyDescent="0.25">
      <c r="B15" s="4">
        <v>11</v>
      </c>
      <c r="C15" s="7" t="s">
        <v>32</v>
      </c>
      <c r="D15" s="7" t="s">
        <v>33</v>
      </c>
      <c r="E15" s="8">
        <v>93</v>
      </c>
      <c r="F15" s="9">
        <v>88</v>
      </c>
      <c r="G15" s="9"/>
      <c r="H15" s="9"/>
    </row>
    <row r="16" spans="2:8" ht="15" customHeight="1" x14ac:dyDescent="0.25">
      <c r="B16" s="4">
        <v>12</v>
      </c>
      <c r="C16" s="7" t="s">
        <v>34</v>
      </c>
      <c r="D16" s="7" t="s">
        <v>35</v>
      </c>
      <c r="E16" s="8">
        <v>97</v>
      </c>
      <c r="F16" s="9">
        <v>151</v>
      </c>
      <c r="G16" s="9"/>
      <c r="H16" s="9"/>
    </row>
    <row r="17" spans="2:8" x14ac:dyDescent="0.25">
      <c r="B17" s="4">
        <v>13</v>
      </c>
      <c r="C17" s="7" t="s">
        <v>36</v>
      </c>
      <c r="D17" s="7" t="s">
        <v>37</v>
      </c>
      <c r="E17" s="8">
        <v>88</v>
      </c>
      <c r="F17" s="9">
        <v>99</v>
      </c>
      <c r="G17" s="9"/>
      <c r="H17" s="9"/>
    </row>
    <row r="18" spans="2:8" x14ac:dyDescent="0.25">
      <c r="B18" s="4">
        <v>14</v>
      </c>
      <c r="C18" s="7" t="s">
        <v>38</v>
      </c>
      <c r="D18" s="7" t="s">
        <v>39</v>
      </c>
      <c r="E18" s="8">
        <v>72</v>
      </c>
      <c r="F18" s="9">
        <v>101</v>
      </c>
      <c r="G18" s="9"/>
      <c r="H18" s="9"/>
    </row>
    <row r="19" spans="2:8" x14ac:dyDescent="0.25">
      <c r="B19" s="4">
        <v>15</v>
      </c>
      <c r="C19" s="7" t="s">
        <v>40</v>
      </c>
      <c r="D19" s="7" t="s">
        <v>41</v>
      </c>
      <c r="E19" s="8">
        <v>90</v>
      </c>
      <c r="F19" s="9">
        <v>144</v>
      </c>
      <c r="G19" s="9"/>
      <c r="H19" s="9"/>
    </row>
    <row r="20" spans="2:8" x14ac:dyDescent="0.25">
      <c r="B20" s="4">
        <v>16</v>
      </c>
      <c r="C20" s="7" t="s">
        <v>42</v>
      </c>
      <c r="D20" s="7" t="s">
        <v>43</v>
      </c>
      <c r="E20" s="8">
        <v>50</v>
      </c>
      <c r="F20" s="9">
        <v>104</v>
      </c>
      <c r="G20" s="9"/>
      <c r="H20" s="9"/>
    </row>
    <row r="21" spans="2:8" x14ac:dyDescent="0.25">
      <c r="B21" s="4">
        <v>17</v>
      </c>
      <c r="C21" s="7" t="s">
        <v>44</v>
      </c>
      <c r="D21" s="7" t="s">
        <v>45</v>
      </c>
      <c r="E21" s="8">
        <v>78</v>
      </c>
      <c r="F21" s="9">
        <v>115</v>
      </c>
      <c r="G21" s="9"/>
      <c r="H21" s="4"/>
    </row>
    <row r="22" spans="2:8" x14ac:dyDescent="0.25">
      <c r="B22" s="4">
        <v>18</v>
      </c>
      <c r="C22" s="7" t="s">
        <v>46</v>
      </c>
      <c r="D22" s="7" t="s">
        <v>47</v>
      </c>
      <c r="E22" s="8">
        <v>115</v>
      </c>
      <c r="F22" s="9">
        <v>133</v>
      </c>
      <c r="G22" s="9"/>
      <c r="H22" s="4"/>
    </row>
    <row r="23" spans="2:8" x14ac:dyDescent="0.25">
      <c r="B23" s="4">
        <v>19</v>
      </c>
      <c r="C23" s="13" t="s">
        <v>48</v>
      </c>
      <c r="D23" s="13" t="s">
        <v>49</v>
      </c>
      <c r="E23" s="12">
        <v>32</v>
      </c>
      <c r="F23" s="9">
        <v>51</v>
      </c>
      <c r="G23" s="9"/>
      <c r="H23" s="14" t="s">
        <v>50</v>
      </c>
    </row>
    <row r="24" spans="2:8" x14ac:dyDescent="0.25">
      <c r="B24" s="4">
        <v>20</v>
      </c>
      <c r="C24" s="7" t="s">
        <v>51</v>
      </c>
      <c r="D24" s="7" t="s">
        <v>52</v>
      </c>
      <c r="E24" s="8">
        <v>70</v>
      </c>
      <c r="F24" s="9">
        <v>103</v>
      </c>
      <c r="G24" s="9"/>
      <c r="H24" s="4"/>
    </row>
    <row r="25" spans="2:8" x14ac:dyDescent="0.25">
      <c r="B25" s="4">
        <v>21</v>
      </c>
      <c r="C25" s="7" t="s">
        <v>53</v>
      </c>
      <c r="D25" s="7" t="s">
        <v>54</v>
      </c>
      <c r="E25" s="15">
        <v>96</v>
      </c>
      <c r="F25" s="4">
        <v>162</v>
      </c>
      <c r="G25" s="4"/>
      <c r="H25" s="4"/>
    </row>
    <row r="26" spans="2:8" x14ac:dyDescent="0.25">
      <c r="B26" s="4">
        <v>22</v>
      </c>
      <c r="C26" s="7" t="s">
        <v>53</v>
      </c>
      <c r="D26" s="7" t="s">
        <v>55</v>
      </c>
      <c r="E26" s="15">
        <v>95</v>
      </c>
      <c r="F26" s="4">
        <v>136</v>
      </c>
      <c r="G26" s="4"/>
      <c r="H26" s="4"/>
    </row>
    <row r="27" spans="2:8" x14ac:dyDescent="0.25">
      <c r="B27" s="4">
        <v>23</v>
      </c>
      <c r="C27" s="7" t="s">
        <v>56</v>
      </c>
      <c r="D27" s="7" t="s">
        <v>57</v>
      </c>
      <c r="E27" s="15">
        <v>90</v>
      </c>
      <c r="F27" s="4">
        <v>87</v>
      </c>
      <c r="G27" s="4"/>
      <c r="H27" s="4"/>
    </row>
    <row r="28" spans="2:8" x14ac:dyDescent="0.25">
      <c r="B28" s="4">
        <v>24</v>
      </c>
      <c r="C28" s="16"/>
      <c r="D28" s="16" t="s">
        <v>58</v>
      </c>
      <c r="E28" s="9"/>
      <c r="F28" s="9">
        <v>61</v>
      </c>
      <c r="G28" s="9"/>
      <c r="H28" s="4"/>
    </row>
    <row r="29" spans="2:8" x14ac:dyDescent="0.25">
      <c r="B29" s="4">
        <v>25</v>
      </c>
      <c r="C29" s="16"/>
      <c r="D29" s="16" t="s">
        <v>59</v>
      </c>
      <c r="E29" s="4"/>
      <c r="F29" s="9">
        <v>42</v>
      </c>
      <c r="G29" s="9"/>
      <c r="H29" s="14" t="s">
        <v>60</v>
      </c>
    </row>
    <row r="30" spans="2:8" x14ac:dyDescent="0.25">
      <c r="B30" s="4">
        <v>26</v>
      </c>
      <c r="C30" s="16"/>
      <c r="D30" s="16"/>
      <c r="E30" s="9"/>
      <c r="F30" s="9"/>
      <c r="G30" s="9"/>
      <c r="H30" s="4"/>
    </row>
    <row r="31" spans="2:8" x14ac:dyDescent="0.25">
      <c r="B31" s="4">
        <v>27</v>
      </c>
      <c r="C31" s="3"/>
      <c r="D31" s="3"/>
      <c r="E31" s="9"/>
      <c r="F31" s="9"/>
      <c r="G31" s="9"/>
      <c r="H31" s="4"/>
    </row>
    <row r="32" spans="2:8" x14ac:dyDescent="0.25">
      <c r="B32" s="4">
        <v>28</v>
      </c>
      <c r="C32" s="3"/>
      <c r="D32" s="3"/>
      <c r="E32" s="9"/>
      <c r="F32" s="9"/>
      <c r="G32" s="9"/>
      <c r="H32" s="4"/>
    </row>
    <row r="33" spans="2:8" x14ac:dyDescent="0.25">
      <c r="B33" s="4">
        <v>29</v>
      </c>
      <c r="C33" s="17"/>
      <c r="D33" s="17"/>
      <c r="E33" s="9"/>
      <c r="F33" s="9"/>
      <c r="G33" s="9"/>
      <c r="H33" s="4"/>
    </row>
    <row r="34" spans="2:8" x14ac:dyDescent="0.25">
      <c r="B34" s="4">
        <v>30</v>
      </c>
      <c r="C34" s="3"/>
      <c r="D34" s="3"/>
      <c r="E34" s="9"/>
      <c r="F34" s="9"/>
      <c r="G34" s="9"/>
      <c r="H34" s="4"/>
    </row>
    <row r="35" spans="2:8" x14ac:dyDescent="0.25">
      <c r="B35" s="2"/>
      <c r="E35" s="2"/>
    </row>
    <row r="36" spans="2:8" x14ac:dyDescent="0.25">
      <c r="C36" s="18"/>
    </row>
    <row r="37" spans="2:8" ht="45" x14ac:dyDescent="0.25">
      <c r="C37" s="9" t="s">
        <v>61</v>
      </c>
      <c r="D37" s="9" t="s">
        <v>62</v>
      </c>
      <c r="E37" s="19"/>
    </row>
    <row r="38" spans="2:8" x14ac:dyDescent="0.25">
      <c r="C38" s="20" t="s">
        <v>63</v>
      </c>
      <c r="D38" s="4">
        <f>COUNTIF(E5:E34,"&lt;40")</f>
        <v>3</v>
      </c>
      <c r="E38" s="2"/>
    </row>
    <row r="39" spans="2:8" x14ac:dyDescent="0.25">
      <c r="C39" s="21" t="s">
        <v>64</v>
      </c>
      <c r="D39" s="4">
        <f>SUMPRODUCT((E5:E34&gt;=40)*(E5:E34&lt;=69))</f>
        <v>3</v>
      </c>
      <c r="E39" s="2"/>
    </row>
    <row r="40" spans="2:8" x14ac:dyDescent="0.25">
      <c r="C40" s="22" t="s">
        <v>65</v>
      </c>
      <c r="D40" s="4">
        <f>SUMPRODUCT((E5:E34&gt;=70)*(E5:E34&lt;=80))</f>
        <v>3</v>
      </c>
      <c r="E40" s="2"/>
    </row>
    <row r="41" spans="2:8" x14ac:dyDescent="0.25">
      <c r="C41" s="23" t="s">
        <v>66</v>
      </c>
      <c r="D41" s="4">
        <f>SUMPRODUCT((E5:E34&gt;=81)*(E5:E34&lt;=101))</f>
        <v>9</v>
      </c>
      <c r="E41" s="2"/>
    </row>
    <row r="42" spans="2:8" x14ac:dyDescent="0.25">
      <c r="C42" s="24" t="s">
        <v>67</v>
      </c>
      <c r="D42" s="4">
        <f>COUNTIF(E5:E34,"&gt;101")</f>
        <v>5</v>
      </c>
      <c r="E42" s="2"/>
    </row>
    <row r="43" spans="2:8" x14ac:dyDescent="0.25">
      <c r="C43" s="25" t="s">
        <v>68</v>
      </c>
      <c r="D43" s="26">
        <f>SUM(D38:D42)</f>
        <v>23</v>
      </c>
      <c r="E43" s="2"/>
    </row>
    <row r="44" spans="2:8" x14ac:dyDescent="0.25">
      <c r="C44" s="27" t="s">
        <v>69</v>
      </c>
      <c r="D44" s="28">
        <f>COUNTIF(E5:E34,"Non évaluable")</f>
        <v>0</v>
      </c>
      <c r="E44" s="2"/>
    </row>
    <row r="45" spans="2:8" x14ac:dyDescent="0.25">
      <c r="C45" s="29" t="s">
        <v>70</v>
      </c>
      <c r="D45" s="4">
        <f>COUNTIF(E5:E34,"Absent")</f>
        <v>0</v>
      </c>
      <c r="E45" s="2"/>
    </row>
    <row r="46" spans="2:8" x14ac:dyDescent="0.25">
      <c r="C46" s="25" t="s">
        <v>71</v>
      </c>
      <c r="D46" s="26">
        <f>SUM(D43:D45)</f>
        <v>23</v>
      </c>
      <c r="E46" s="2"/>
    </row>
    <row r="49" spans="3:4" ht="45" x14ac:dyDescent="0.25">
      <c r="C49" s="9" t="s">
        <v>72</v>
      </c>
      <c r="D49" s="9" t="s">
        <v>62</v>
      </c>
    </row>
    <row r="50" spans="3:4" x14ac:dyDescent="0.25">
      <c r="C50" s="20" t="s">
        <v>63</v>
      </c>
      <c r="D50" s="4">
        <f>COUNTIF(F5:F34,"&lt;40")</f>
        <v>2</v>
      </c>
    </row>
    <row r="51" spans="3:4" x14ac:dyDescent="0.25">
      <c r="C51" s="21" t="s">
        <v>64</v>
      </c>
      <c r="D51" s="4">
        <f>SUMPRODUCT((F5:F34&gt;=40)*(F5:F34&lt;=69))</f>
        <v>4</v>
      </c>
    </row>
    <row r="52" spans="3:4" x14ac:dyDescent="0.25">
      <c r="C52" s="22" t="s">
        <v>65</v>
      </c>
      <c r="D52" s="4">
        <f>SUMPRODUCT((F5:F34&gt;=70)*(F5:F34&lt;=80))</f>
        <v>1</v>
      </c>
    </row>
    <row r="53" spans="3:4" x14ac:dyDescent="0.25">
      <c r="C53" s="23" t="s">
        <v>66</v>
      </c>
      <c r="D53" s="4">
        <f>SUMPRODUCT((F5:F34&gt;=81)*(F5:F34&lt;=101))</f>
        <v>5</v>
      </c>
    </row>
    <row r="54" spans="3:4" x14ac:dyDescent="0.25">
      <c r="C54" s="24" t="s">
        <v>67</v>
      </c>
      <c r="D54" s="4">
        <f>COUNTIF(F5:F34,"&gt;101")</f>
        <v>13</v>
      </c>
    </row>
    <row r="55" spans="3:4" x14ac:dyDescent="0.25">
      <c r="C55" s="25" t="s">
        <v>68</v>
      </c>
      <c r="D55" s="26">
        <f>SUM(D50:D54)</f>
        <v>25</v>
      </c>
    </row>
    <row r="56" spans="3:4" x14ac:dyDescent="0.25">
      <c r="C56" s="27" t="s">
        <v>69</v>
      </c>
      <c r="D56" s="28">
        <f>COUNTIF(F5:F34,"Non évaluable")</f>
        <v>0</v>
      </c>
    </row>
    <row r="57" spans="3:4" x14ac:dyDescent="0.25">
      <c r="C57" s="29" t="s">
        <v>70</v>
      </c>
      <c r="D57" s="4">
        <f>COUNTIF(F5:F34,"Absent")</f>
        <v>0</v>
      </c>
    </row>
    <row r="58" spans="3:4" x14ac:dyDescent="0.25">
      <c r="C58" s="25" t="s">
        <v>71</v>
      </c>
      <c r="D58" s="26">
        <f>SUM(D55:D57)</f>
        <v>25</v>
      </c>
    </row>
    <row r="61" spans="3:4" ht="45" x14ac:dyDescent="0.25">
      <c r="C61" s="9" t="s">
        <v>73</v>
      </c>
      <c r="D61" s="9" t="s">
        <v>62</v>
      </c>
    </row>
    <row r="62" spans="3:4" x14ac:dyDescent="0.25">
      <c r="C62" s="20" t="s">
        <v>63</v>
      </c>
      <c r="D62" s="4">
        <f>COUNTIF(G5:G34,"&lt;40")</f>
        <v>0</v>
      </c>
    </row>
    <row r="63" spans="3:4" x14ac:dyDescent="0.25">
      <c r="C63" s="21" t="s">
        <v>64</v>
      </c>
      <c r="D63" s="4">
        <f>SUMPRODUCT((G5:G34&gt;=40)*(G5:G34&lt;=69))</f>
        <v>0</v>
      </c>
    </row>
    <row r="64" spans="3:4" x14ac:dyDescent="0.25">
      <c r="C64" s="22" t="s">
        <v>65</v>
      </c>
      <c r="D64" s="4">
        <f>SUMPRODUCT((G5:G34&gt;=70)*(G5:G34&lt;=80))</f>
        <v>0</v>
      </c>
    </row>
    <row r="65" spans="3:4" x14ac:dyDescent="0.25">
      <c r="C65" s="23" t="s">
        <v>66</v>
      </c>
      <c r="D65" s="4">
        <f>SUMPRODUCT((G5:G34&gt;=81)*(G5:G34&lt;=101))</f>
        <v>0</v>
      </c>
    </row>
    <row r="66" spans="3:4" x14ac:dyDescent="0.25">
      <c r="C66" s="24" t="s">
        <v>67</v>
      </c>
      <c r="D66" s="4">
        <f>COUNTIF(G5:G34,"&gt;101")</f>
        <v>0</v>
      </c>
    </row>
    <row r="67" spans="3:4" x14ac:dyDescent="0.25">
      <c r="C67" s="25" t="s">
        <v>68</v>
      </c>
      <c r="D67" s="26">
        <f>SUM(D62:D66)</f>
        <v>0</v>
      </c>
    </row>
    <row r="68" spans="3:4" x14ac:dyDescent="0.25">
      <c r="C68" s="27" t="s">
        <v>69</v>
      </c>
      <c r="D68" s="28">
        <f>COUNTIF(G5:G34,"Non évaluable")</f>
        <v>0</v>
      </c>
    </row>
    <row r="69" spans="3:4" x14ac:dyDescent="0.25">
      <c r="C69" s="29" t="s">
        <v>70</v>
      </c>
      <c r="D69" s="4">
        <f>COUNTIF(G5:G34,"Absent")</f>
        <v>0</v>
      </c>
    </row>
    <row r="70" spans="3:4" x14ac:dyDescent="0.25">
      <c r="C70" s="25" t="s">
        <v>71</v>
      </c>
      <c r="D70" s="26">
        <f>SUM(D67:D69)</f>
        <v>0</v>
      </c>
    </row>
  </sheetData>
  <conditionalFormatting sqref="E5:G34">
    <cfRule type="cellIs" dxfId="203" priority="14" operator="greaterThan">
      <formula>101</formula>
    </cfRule>
  </conditionalFormatting>
  <conditionalFormatting sqref="E5:G34">
    <cfRule type="cellIs" dxfId="202" priority="13" operator="between">
      <formula>81</formula>
      <formula>101</formula>
    </cfRule>
  </conditionalFormatting>
  <conditionalFormatting sqref="E5:G34">
    <cfRule type="cellIs" dxfId="201" priority="12" operator="between">
      <formula>70</formula>
      <formula>80</formula>
    </cfRule>
  </conditionalFormatting>
  <conditionalFormatting sqref="E5:G34">
    <cfRule type="cellIs" dxfId="200" priority="11" operator="between">
      <formula>40</formula>
      <formula>69</formula>
    </cfRule>
  </conditionalFormatting>
  <conditionalFormatting sqref="E5:G34">
    <cfRule type="cellIs" dxfId="199" priority="10" operator="lessThan">
      <formula>40</formula>
    </cfRule>
  </conditionalFormatting>
  <conditionalFormatting sqref="E5:G34">
    <cfRule type="containsText" dxfId="198" priority="9" operator="containsText" text="Absent">
      <formula>NOT(ISERROR(SEARCH("Absent",E5)))</formula>
    </cfRule>
  </conditionalFormatting>
  <conditionalFormatting sqref="E5:G34">
    <cfRule type="containsText" dxfId="197" priority="8" operator="containsText" text="Non évaluable">
      <formula>NOT(ISERROR(SEARCH("Non évaluable",E5)))</formula>
    </cfRule>
  </conditionalFormatting>
  <conditionalFormatting sqref="E30">
    <cfRule type="cellIs" dxfId="196" priority="7" operator="greaterThan">
      <formula>101</formula>
    </cfRule>
  </conditionalFormatting>
  <conditionalFormatting sqref="E30">
    <cfRule type="cellIs" dxfId="195" priority="6" operator="between">
      <formula>81</formula>
      <formula>101</formula>
    </cfRule>
  </conditionalFormatting>
  <conditionalFormatting sqref="E30">
    <cfRule type="cellIs" dxfId="194" priority="5" operator="between">
      <formula>70</formula>
      <formula>80</formula>
    </cfRule>
  </conditionalFormatting>
  <conditionalFormatting sqref="E30">
    <cfRule type="cellIs" dxfId="193" priority="4" operator="between">
      <formula>40</formula>
      <formula>69</formula>
    </cfRule>
  </conditionalFormatting>
  <conditionalFormatting sqref="E30">
    <cfRule type="cellIs" dxfId="192" priority="3" operator="lessThan">
      <formula>40</formula>
    </cfRule>
  </conditionalFormatting>
  <conditionalFormatting sqref="E30">
    <cfRule type="containsText" dxfId="191" priority="2" operator="containsText" text="Absent">
      <formula>NOT(ISERROR(SEARCH("Absent",E30)))</formula>
    </cfRule>
  </conditionalFormatting>
  <conditionalFormatting sqref="E30">
    <cfRule type="containsText" dxfId="190" priority="1" operator="containsText" text="Non évaluable">
      <formula>NOT(ISERROR(SEARCH("Non évaluable",E30)))</formula>
    </cfRule>
  </conditionalFormatting>
  <pageMargins left="0.7" right="0.7" top="0.75" bottom="0.75" header="0.3" footer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J23" sqref="J23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/>
      <c r="F2" s="3" t="s">
        <v>256</v>
      </c>
      <c r="G2" s="3"/>
    </row>
    <row r="4" spans="2:8" x14ac:dyDescent="0.25">
      <c r="C4" s="5" t="s">
        <v>3</v>
      </c>
      <c r="D4" s="5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2:8" x14ac:dyDescent="0.25">
      <c r="B5" s="4">
        <v>1</v>
      </c>
      <c r="C5" s="7" t="s">
        <v>78</v>
      </c>
      <c r="D5" s="7" t="s">
        <v>316</v>
      </c>
      <c r="E5" s="8">
        <v>144</v>
      </c>
      <c r="F5" s="9">
        <v>147</v>
      </c>
      <c r="G5" s="9"/>
      <c r="H5" s="9"/>
    </row>
    <row r="6" spans="2:8" x14ac:dyDescent="0.25">
      <c r="B6" s="4">
        <v>2</v>
      </c>
      <c r="C6" s="7" t="s">
        <v>317</v>
      </c>
      <c r="D6" s="7" t="s">
        <v>318</v>
      </c>
      <c r="E6" s="8">
        <v>179</v>
      </c>
      <c r="F6" s="9">
        <v>183</v>
      </c>
      <c r="G6" s="9"/>
      <c r="H6" s="9"/>
    </row>
    <row r="7" spans="2:8" x14ac:dyDescent="0.25">
      <c r="B7" s="4">
        <v>3</v>
      </c>
      <c r="C7" s="44" t="s">
        <v>319</v>
      </c>
      <c r="D7" s="44" t="s">
        <v>320</v>
      </c>
      <c r="E7" s="45">
        <v>0</v>
      </c>
      <c r="F7" s="9">
        <v>120</v>
      </c>
      <c r="G7" s="9"/>
      <c r="H7" s="9"/>
    </row>
    <row r="8" spans="2:8" x14ac:dyDescent="0.25">
      <c r="B8" s="4">
        <v>4</v>
      </c>
      <c r="C8" s="7" t="s">
        <v>321</v>
      </c>
      <c r="D8" s="7" t="s">
        <v>322</v>
      </c>
      <c r="E8" s="8">
        <v>141</v>
      </c>
      <c r="F8" s="9">
        <v>148</v>
      </c>
      <c r="G8" s="9"/>
      <c r="H8" s="9"/>
    </row>
    <row r="9" spans="2:8" ht="15" customHeight="1" x14ac:dyDescent="0.25">
      <c r="B9" s="4">
        <v>5</v>
      </c>
      <c r="C9" s="7" t="s">
        <v>323</v>
      </c>
      <c r="D9" s="7" t="s">
        <v>324</v>
      </c>
      <c r="E9" s="8">
        <v>110</v>
      </c>
      <c r="F9" s="9">
        <v>117</v>
      </c>
      <c r="G9" s="9"/>
      <c r="H9" s="9"/>
    </row>
    <row r="10" spans="2:8" x14ac:dyDescent="0.25">
      <c r="B10" s="4">
        <v>6</v>
      </c>
      <c r="C10" s="7" t="s">
        <v>28</v>
      </c>
      <c r="D10" s="7" t="s">
        <v>325</v>
      </c>
      <c r="E10" s="8">
        <v>100</v>
      </c>
      <c r="F10" s="9">
        <v>109</v>
      </c>
      <c r="G10" s="9"/>
      <c r="H10" s="9"/>
    </row>
    <row r="11" spans="2:8" x14ac:dyDescent="0.25">
      <c r="B11" s="4">
        <v>7</v>
      </c>
      <c r="C11" s="7" t="s">
        <v>326</v>
      </c>
      <c r="D11" s="7" t="s">
        <v>327</v>
      </c>
      <c r="E11" s="8">
        <v>122</v>
      </c>
      <c r="F11" s="9">
        <v>0</v>
      </c>
      <c r="G11" s="9"/>
      <c r="H11" s="9"/>
    </row>
    <row r="12" spans="2:8" x14ac:dyDescent="0.25">
      <c r="B12" s="4">
        <v>8</v>
      </c>
      <c r="C12" s="7" t="s">
        <v>328</v>
      </c>
      <c r="D12" s="7" t="s">
        <v>329</v>
      </c>
      <c r="E12" s="8">
        <v>133</v>
      </c>
      <c r="F12" s="9">
        <v>137</v>
      </c>
      <c r="G12" s="9"/>
      <c r="H12" s="9"/>
    </row>
    <row r="13" spans="2:8" x14ac:dyDescent="0.25">
      <c r="B13" s="4">
        <v>9</v>
      </c>
      <c r="C13" s="7" t="s">
        <v>330</v>
      </c>
      <c r="D13" s="7" t="s">
        <v>331</v>
      </c>
      <c r="E13" s="8">
        <v>90</v>
      </c>
      <c r="F13" s="9">
        <v>95</v>
      </c>
      <c r="G13" s="9"/>
      <c r="H13" s="9"/>
    </row>
    <row r="14" spans="2:8" x14ac:dyDescent="0.25">
      <c r="B14" s="4">
        <v>10</v>
      </c>
      <c r="C14" s="7" t="s">
        <v>332</v>
      </c>
      <c r="D14" s="7" t="s">
        <v>333</v>
      </c>
      <c r="E14" s="8">
        <v>117</v>
      </c>
      <c r="F14" s="9">
        <v>121</v>
      </c>
      <c r="G14" s="9"/>
      <c r="H14" s="9"/>
    </row>
    <row r="15" spans="2:8" x14ac:dyDescent="0.25">
      <c r="B15" s="4">
        <v>11</v>
      </c>
      <c r="C15" s="7" t="s">
        <v>334</v>
      </c>
      <c r="D15" s="7" t="s">
        <v>335</v>
      </c>
      <c r="E15" s="8">
        <v>143</v>
      </c>
      <c r="F15" s="9">
        <v>145</v>
      </c>
      <c r="G15" s="9"/>
      <c r="H15" s="9"/>
    </row>
    <row r="16" spans="2:8" ht="15" customHeight="1" x14ac:dyDescent="0.25">
      <c r="B16" s="4">
        <v>12</v>
      </c>
      <c r="C16" s="7" t="s">
        <v>336</v>
      </c>
      <c r="D16" s="7" t="s">
        <v>337</v>
      </c>
      <c r="E16" s="8">
        <v>179</v>
      </c>
      <c r="F16" s="9">
        <v>175</v>
      </c>
      <c r="G16" s="9"/>
      <c r="H16" s="9"/>
    </row>
    <row r="17" spans="2:8" x14ac:dyDescent="0.25">
      <c r="B17" s="4">
        <v>13</v>
      </c>
      <c r="C17" s="7" t="s">
        <v>338</v>
      </c>
      <c r="D17" s="7" t="s">
        <v>29</v>
      </c>
      <c r="E17" s="8">
        <v>120</v>
      </c>
      <c r="F17" s="9">
        <v>121</v>
      </c>
      <c r="G17" s="9"/>
      <c r="H17" s="9"/>
    </row>
    <row r="18" spans="2:8" x14ac:dyDescent="0.25">
      <c r="B18" s="4">
        <v>14</v>
      </c>
      <c r="C18" s="7" t="s">
        <v>339</v>
      </c>
      <c r="D18" s="7" t="s">
        <v>340</v>
      </c>
      <c r="E18" s="8">
        <v>133</v>
      </c>
      <c r="F18" s="9">
        <v>135</v>
      </c>
      <c r="G18" s="9"/>
      <c r="H18" s="55"/>
    </row>
    <row r="19" spans="2:8" x14ac:dyDescent="0.25">
      <c r="B19" s="4">
        <v>15</v>
      </c>
      <c r="C19" s="7" t="s">
        <v>341</v>
      </c>
      <c r="D19" s="7" t="s">
        <v>342</v>
      </c>
      <c r="E19" s="8">
        <v>124</v>
      </c>
      <c r="F19" s="9">
        <v>128</v>
      </c>
      <c r="G19" s="9"/>
      <c r="H19" s="9"/>
    </row>
    <row r="20" spans="2:8" x14ac:dyDescent="0.25">
      <c r="B20" s="4">
        <v>16</v>
      </c>
      <c r="C20" s="7" t="s">
        <v>343</v>
      </c>
      <c r="D20" s="7" t="s">
        <v>254</v>
      </c>
      <c r="E20" s="8">
        <v>125</v>
      </c>
      <c r="F20" s="9">
        <v>125</v>
      </c>
      <c r="G20" s="9"/>
      <c r="H20" s="9"/>
    </row>
    <row r="21" spans="2:8" x14ac:dyDescent="0.25">
      <c r="B21" s="4">
        <v>17</v>
      </c>
      <c r="C21" s="7" t="s">
        <v>344</v>
      </c>
      <c r="D21" s="7" t="s">
        <v>345</v>
      </c>
      <c r="E21" s="8">
        <v>101</v>
      </c>
      <c r="F21" s="9">
        <v>100</v>
      </c>
      <c r="G21" s="9"/>
      <c r="H21" s="4"/>
    </row>
    <row r="22" spans="2:8" x14ac:dyDescent="0.25">
      <c r="B22" s="4">
        <v>18</v>
      </c>
      <c r="C22" s="7" t="s">
        <v>346</v>
      </c>
      <c r="D22" s="7" t="s">
        <v>347</v>
      </c>
      <c r="E22" s="8">
        <v>103</v>
      </c>
      <c r="F22" s="9">
        <v>102</v>
      </c>
      <c r="G22" s="9"/>
      <c r="H22" s="4"/>
    </row>
    <row r="23" spans="2:8" x14ac:dyDescent="0.25">
      <c r="B23" s="4">
        <v>19</v>
      </c>
      <c r="C23" s="34" t="s">
        <v>348</v>
      </c>
      <c r="D23" s="34" t="s">
        <v>349</v>
      </c>
      <c r="E23" s="8">
        <v>138</v>
      </c>
      <c r="F23" s="9">
        <v>140</v>
      </c>
      <c r="G23" s="9"/>
      <c r="H23" s="4"/>
    </row>
    <row r="24" spans="2:8" x14ac:dyDescent="0.25">
      <c r="B24" s="4">
        <v>20</v>
      </c>
      <c r="C24" s="7" t="s">
        <v>350</v>
      </c>
      <c r="D24" s="7" t="s">
        <v>351</v>
      </c>
      <c r="E24" s="8">
        <v>136</v>
      </c>
      <c r="F24" s="9">
        <v>136</v>
      </c>
      <c r="G24" s="9"/>
      <c r="H24" s="4"/>
    </row>
    <row r="25" spans="2:8" x14ac:dyDescent="0.25">
      <c r="B25" s="4">
        <v>21</v>
      </c>
      <c r="C25" s="11" t="s">
        <v>352</v>
      </c>
      <c r="D25" s="11" t="s">
        <v>353</v>
      </c>
      <c r="E25" s="12">
        <v>24</v>
      </c>
      <c r="F25" s="9">
        <v>26</v>
      </c>
      <c r="G25" s="4"/>
      <c r="H25" s="33" t="s">
        <v>354</v>
      </c>
    </row>
    <row r="26" spans="2:8" x14ac:dyDescent="0.25">
      <c r="B26" s="4">
        <v>22</v>
      </c>
      <c r="C26" s="7" t="s">
        <v>355</v>
      </c>
      <c r="D26" s="7" t="s">
        <v>356</v>
      </c>
      <c r="E26" s="8">
        <v>125</v>
      </c>
      <c r="F26" s="9">
        <v>129</v>
      </c>
      <c r="G26" s="4"/>
      <c r="H26" s="56"/>
    </row>
    <row r="27" spans="2:8" x14ac:dyDescent="0.25">
      <c r="B27" s="4">
        <v>23</v>
      </c>
      <c r="C27" s="11" t="s">
        <v>357</v>
      </c>
      <c r="D27" s="11" t="s">
        <v>358</v>
      </c>
      <c r="E27" s="12">
        <v>56</v>
      </c>
      <c r="F27" s="9">
        <v>59</v>
      </c>
      <c r="G27" s="4"/>
      <c r="H27" s="33" t="s">
        <v>359</v>
      </c>
    </row>
    <row r="28" spans="2:8" x14ac:dyDescent="0.25">
      <c r="B28" s="4">
        <v>24</v>
      </c>
      <c r="C28" s="16"/>
      <c r="D28" s="16"/>
      <c r="E28" s="9"/>
      <c r="F28" s="9"/>
      <c r="G28" s="9"/>
      <c r="H28" s="4"/>
    </row>
    <row r="29" spans="2:8" x14ac:dyDescent="0.25">
      <c r="B29" s="4">
        <v>25</v>
      </c>
      <c r="C29" s="16"/>
      <c r="D29" s="16"/>
      <c r="E29" s="9"/>
      <c r="F29" s="9"/>
      <c r="G29" s="9"/>
      <c r="H29" s="4"/>
    </row>
    <row r="30" spans="2:8" x14ac:dyDescent="0.25">
      <c r="B30" s="4">
        <v>26</v>
      </c>
      <c r="C30" s="16"/>
      <c r="D30" s="16"/>
      <c r="E30" s="9"/>
      <c r="F30" s="9"/>
      <c r="G30" s="9"/>
      <c r="H30" s="4"/>
    </row>
    <row r="31" spans="2:8" x14ac:dyDescent="0.25">
      <c r="B31" s="4">
        <v>27</v>
      </c>
      <c r="C31" s="3"/>
      <c r="D31" s="3"/>
      <c r="E31" s="9"/>
      <c r="F31" s="9"/>
      <c r="G31" s="9"/>
      <c r="H31" s="4"/>
    </row>
    <row r="32" spans="2:8" x14ac:dyDescent="0.25">
      <c r="B32" s="4">
        <v>28</v>
      </c>
      <c r="C32" s="3"/>
      <c r="D32" s="3"/>
      <c r="E32" s="9"/>
      <c r="F32" s="9"/>
      <c r="G32" s="9"/>
      <c r="H32" s="4"/>
    </row>
    <row r="33" spans="2:8" x14ac:dyDescent="0.25">
      <c r="B33" s="4">
        <v>29</v>
      </c>
      <c r="C33" s="17"/>
      <c r="D33" s="17"/>
      <c r="E33" s="9"/>
      <c r="F33" s="9"/>
      <c r="G33" s="9"/>
      <c r="H33" s="4"/>
    </row>
    <row r="34" spans="2:8" x14ac:dyDescent="0.25">
      <c r="B34" s="4">
        <v>30</v>
      </c>
      <c r="C34" s="3"/>
      <c r="D34" s="3"/>
      <c r="E34" s="9"/>
      <c r="F34" s="9"/>
      <c r="G34" s="9"/>
      <c r="H34" s="4"/>
    </row>
    <row r="35" spans="2:8" x14ac:dyDescent="0.25">
      <c r="B35" s="2"/>
      <c r="E35" s="2"/>
    </row>
    <row r="36" spans="2:8" x14ac:dyDescent="0.25">
      <c r="C36" s="18"/>
    </row>
    <row r="37" spans="2:8" ht="45" x14ac:dyDescent="0.25">
      <c r="C37" s="9" t="s">
        <v>61</v>
      </c>
      <c r="D37" s="9" t="s">
        <v>310</v>
      </c>
      <c r="E37" s="19"/>
    </row>
    <row r="38" spans="2:8" x14ac:dyDescent="0.25">
      <c r="C38" s="20" t="s">
        <v>311</v>
      </c>
      <c r="D38" s="4">
        <f>COUNTIF(E5:E34,"&lt;72")</f>
        <v>3</v>
      </c>
      <c r="E38" s="2"/>
    </row>
    <row r="39" spans="2:8" x14ac:dyDescent="0.25">
      <c r="C39" s="21" t="s">
        <v>312</v>
      </c>
      <c r="D39" s="48">
        <f>SUMPRODUCT((E5:E34&gt;=72)*(E5:E34&lt;=98))</f>
        <v>1</v>
      </c>
      <c r="E39" s="2"/>
    </row>
    <row r="40" spans="2:8" x14ac:dyDescent="0.25">
      <c r="C40" s="22" t="s">
        <v>313</v>
      </c>
      <c r="D40" s="49">
        <f>SUMPRODUCT((E5:E34&gt;=99)*(E5:E34&lt;=116))</f>
        <v>4</v>
      </c>
      <c r="E40" s="2"/>
    </row>
    <row r="41" spans="2:8" x14ac:dyDescent="0.25">
      <c r="C41" s="23" t="s">
        <v>314</v>
      </c>
      <c r="D41" s="50">
        <f>SUMPRODUCT((E5:E34&gt;=117)*(E5:E34&lt;=141))</f>
        <v>11</v>
      </c>
      <c r="E41" s="2"/>
    </row>
    <row r="42" spans="2:8" x14ac:dyDescent="0.25">
      <c r="C42" s="24" t="s">
        <v>315</v>
      </c>
      <c r="D42" s="51">
        <f>COUNTIF(E5:E34,"&gt;141")</f>
        <v>4</v>
      </c>
      <c r="E42" s="2"/>
    </row>
    <row r="43" spans="2:8" x14ac:dyDescent="0.25">
      <c r="C43" s="25" t="s">
        <v>68</v>
      </c>
      <c r="D43" s="26">
        <f>SUM(D38:D42)</f>
        <v>23</v>
      </c>
      <c r="E43" s="2"/>
    </row>
    <row r="44" spans="2:8" x14ac:dyDescent="0.25">
      <c r="C44" s="27" t="s">
        <v>69</v>
      </c>
      <c r="D44" s="28">
        <f>COUNTIF(E5:E34,"Non évaluable")</f>
        <v>0</v>
      </c>
      <c r="E44" s="2"/>
    </row>
    <row r="45" spans="2:8" x14ac:dyDescent="0.25">
      <c r="C45" s="29" t="s">
        <v>70</v>
      </c>
      <c r="D45" s="4">
        <v>1</v>
      </c>
      <c r="E45" s="2"/>
    </row>
    <row r="46" spans="2:8" x14ac:dyDescent="0.25">
      <c r="C46" s="25" t="s">
        <v>71</v>
      </c>
      <c r="D46" s="26">
        <f>SUM(D43:D45)</f>
        <v>24</v>
      </c>
      <c r="E46" s="2"/>
    </row>
    <row r="49" spans="3:4" ht="45" x14ac:dyDescent="0.25">
      <c r="C49" s="9" t="s">
        <v>72</v>
      </c>
      <c r="D49" s="9" t="s">
        <v>310</v>
      </c>
    </row>
    <row r="50" spans="3:4" x14ac:dyDescent="0.25">
      <c r="C50" s="20" t="s">
        <v>311</v>
      </c>
      <c r="D50" s="52">
        <f>COUNTIF(F5:F34,"&lt;72")</f>
        <v>3</v>
      </c>
    </row>
    <row r="51" spans="3:4" x14ac:dyDescent="0.25">
      <c r="C51" s="21" t="s">
        <v>312</v>
      </c>
      <c r="D51" s="48">
        <f>SUMPRODUCT((F5:F34&gt;=72)*(F5:F34&lt;=98))</f>
        <v>1</v>
      </c>
    </row>
    <row r="52" spans="3:4" x14ac:dyDescent="0.25">
      <c r="C52" s="22" t="s">
        <v>313</v>
      </c>
      <c r="D52" s="49">
        <f>SUMPRODUCT((F5:F34&gt;=99)*(F5:F34&lt;=116))</f>
        <v>3</v>
      </c>
    </row>
    <row r="53" spans="3:4" x14ac:dyDescent="0.25">
      <c r="C53" s="23" t="s">
        <v>314</v>
      </c>
      <c r="D53" s="50">
        <f>SUMPRODUCT((F5:F34&gt;=117)*(F5:F34&lt;=141))</f>
        <v>11</v>
      </c>
    </row>
    <row r="54" spans="3:4" x14ac:dyDescent="0.25">
      <c r="C54" s="24" t="s">
        <v>315</v>
      </c>
      <c r="D54" s="51">
        <f>COUNTIF(F5:F34,"&gt;141")</f>
        <v>5</v>
      </c>
    </row>
    <row r="55" spans="3:4" x14ac:dyDescent="0.25">
      <c r="C55" s="25" t="s">
        <v>68</v>
      </c>
      <c r="D55" s="26">
        <v>22</v>
      </c>
    </row>
    <row r="56" spans="3:4" x14ac:dyDescent="0.25">
      <c r="C56" s="27" t="s">
        <v>69</v>
      </c>
      <c r="D56" s="28">
        <f>COUNTIF(F5:F34,"Non évaluable")</f>
        <v>0</v>
      </c>
    </row>
    <row r="57" spans="3:4" x14ac:dyDescent="0.25">
      <c r="C57" s="29" t="s">
        <v>70</v>
      </c>
      <c r="D57" s="4">
        <v>1</v>
      </c>
    </row>
    <row r="58" spans="3:4" x14ac:dyDescent="0.25">
      <c r="C58" s="25" t="s">
        <v>71</v>
      </c>
      <c r="D58" s="26">
        <v>23</v>
      </c>
    </row>
    <row r="61" spans="3:4" ht="45" x14ac:dyDescent="0.25">
      <c r="C61" s="9" t="s">
        <v>73</v>
      </c>
      <c r="D61" s="9" t="s">
        <v>310</v>
      </c>
    </row>
    <row r="62" spans="3:4" x14ac:dyDescent="0.25">
      <c r="C62" s="20" t="s">
        <v>311</v>
      </c>
      <c r="D62" s="53">
        <f>COUNTIF(G5:G34,"&lt;72")</f>
        <v>0</v>
      </c>
    </row>
    <row r="63" spans="3:4" x14ac:dyDescent="0.25">
      <c r="C63" s="21" t="s">
        <v>312</v>
      </c>
      <c r="D63" s="48">
        <f>SUMPRODUCT((G5:G34&gt;=72)*(G5:G34&lt;=98))</f>
        <v>0</v>
      </c>
    </row>
    <row r="64" spans="3:4" x14ac:dyDescent="0.25">
      <c r="C64" s="22" t="s">
        <v>313</v>
      </c>
      <c r="D64" s="54">
        <f>SUMPRODUCT((G5:G34&gt;=99)*(G5:G34&lt;=116))</f>
        <v>0</v>
      </c>
    </row>
    <row r="65" spans="3:4" x14ac:dyDescent="0.25">
      <c r="C65" s="23" t="s">
        <v>314</v>
      </c>
      <c r="D65" s="50">
        <f>SUMPRODUCT((G5:G34&gt;=117)*(G5:G34&lt;=141))</f>
        <v>0</v>
      </c>
    </row>
    <row r="66" spans="3:4" x14ac:dyDescent="0.25">
      <c r="C66" s="24" t="s">
        <v>315</v>
      </c>
      <c r="D66" s="51">
        <f>COUNTIF(G5:G34,"&gt;141")</f>
        <v>0</v>
      </c>
    </row>
    <row r="67" spans="3:4" x14ac:dyDescent="0.25">
      <c r="C67" s="25" t="s">
        <v>68</v>
      </c>
      <c r="D67" s="26">
        <f>SUM(D62:D66)</f>
        <v>0</v>
      </c>
    </row>
    <row r="68" spans="3:4" x14ac:dyDescent="0.25">
      <c r="C68" s="27" t="s">
        <v>69</v>
      </c>
      <c r="D68" s="28">
        <f>COUNTIF(G5:G34,"Non évaluable")</f>
        <v>0</v>
      </c>
    </row>
    <row r="69" spans="3:4" x14ac:dyDescent="0.25">
      <c r="C69" s="29" t="s">
        <v>70</v>
      </c>
      <c r="D69" s="4">
        <f>COUNTIF(G5:G34,"Absent")</f>
        <v>0</v>
      </c>
    </row>
    <row r="70" spans="3:4" x14ac:dyDescent="0.25">
      <c r="C70" s="25" t="s">
        <v>71</v>
      </c>
      <c r="D70" s="26">
        <f>SUM(D67:D69)</f>
        <v>0</v>
      </c>
    </row>
  </sheetData>
  <conditionalFormatting sqref="D38">
    <cfRule type="cellIs" dxfId="68" priority="23" operator="lessThan">
      <formula>72</formula>
    </cfRule>
  </conditionalFormatting>
  <conditionalFormatting sqref="D39">
    <cfRule type="cellIs" dxfId="67" priority="22" operator="between">
      <formula>72</formula>
      <formula>98</formula>
    </cfRule>
  </conditionalFormatting>
  <conditionalFormatting sqref="E5:E34">
    <cfRule type="cellIs" dxfId="66" priority="21" operator="lessThan">
      <formula>72</formula>
    </cfRule>
  </conditionalFormatting>
  <conditionalFormatting sqref="E5:E34">
    <cfRule type="cellIs" dxfId="65" priority="20" operator="lessThan">
      <formula>72</formula>
    </cfRule>
  </conditionalFormatting>
  <conditionalFormatting sqref="E5:E34">
    <cfRule type="cellIs" dxfId="64" priority="19" operator="between">
      <formula>72</formula>
      <formula>98</formula>
    </cfRule>
  </conditionalFormatting>
  <conditionalFormatting sqref="E5:E34">
    <cfRule type="cellIs" dxfId="63" priority="18" operator="between">
      <formula>99</formula>
      <formula>116</formula>
    </cfRule>
  </conditionalFormatting>
  <conditionalFormatting sqref="E5:E34">
    <cfRule type="cellIs" dxfId="62" priority="17" operator="between">
      <formula>117</formula>
      <formula>141</formula>
    </cfRule>
  </conditionalFormatting>
  <conditionalFormatting sqref="E5:E34">
    <cfRule type="cellIs" dxfId="61" priority="16" operator="greaterThan">
      <formula>141</formula>
    </cfRule>
  </conditionalFormatting>
  <conditionalFormatting sqref="E5:E34">
    <cfRule type="cellIs" dxfId="60" priority="15" operator="greaterThan">
      <formula>141</formula>
    </cfRule>
  </conditionalFormatting>
  <conditionalFormatting sqref="F5:F34">
    <cfRule type="cellIs" dxfId="59" priority="14" operator="lessThan">
      <formula>72</formula>
    </cfRule>
  </conditionalFormatting>
  <conditionalFormatting sqref="F5:F34">
    <cfRule type="cellIs" dxfId="58" priority="13" operator="between">
      <formula>72</formula>
      <formula>98</formula>
    </cfRule>
  </conditionalFormatting>
  <conditionalFormatting sqref="F5:F34">
    <cfRule type="cellIs" dxfId="57" priority="12" operator="between">
      <formula>99</formula>
      <formula>116</formula>
    </cfRule>
  </conditionalFormatting>
  <conditionalFormatting sqref="F5:F34">
    <cfRule type="cellIs" dxfId="56" priority="11" operator="between">
      <formula>117</formula>
      <formula>141</formula>
    </cfRule>
  </conditionalFormatting>
  <conditionalFormatting sqref="F5:F34">
    <cfRule type="cellIs" dxfId="55" priority="10" operator="greaterThan">
      <formula>141</formula>
    </cfRule>
  </conditionalFormatting>
  <conditionalFormatting sqref="F5:F34">
    <cfRule type="cellIs" dxfId="54" priority="9" operator="greaterThan">
      <formula>141</formula>
    </cfRule>
  </conditionalFormatting>
  <conditionalFormatting sqref="F5:F34">
    <cfRule type="cellIs" dxfId="53" priority="8" operator="greaterThan">
      <formula>141</formula>
    </cfRule>
  </conditionalFormatting>
  <conditionalFormatting sqref="F5:F34">
    <cfRule type="cellIs" dxfId="52" priority="7" operator="greaterThan">
      <formula>141</formula>
    </cfRule>
  </conditionalFormatting>
  <conditionalFormatting sqref="G5:G34">
    <cfRule type="cellIs" dxfId="51" priority="6" operator="lessThan">
      <formula>72</formula>
    </cfRule>
  </conditionalFormatting>
  <conditionalFormatting sqref="G5:G34">
    <cfRule type="cellIs" dxfId="50" priority="5" operator="between">
      <formula>72</formula>
      <formula>98</formula>
    </cfRule>
  </conditionalFormatting>
  <conditionalFormatting sqref="G5:G34">
    <cfRule type="cellIs" dxfId="49" priority="4" operator="between">
      <formula>99</formula>
      <formula>116</formula>
    </cfRule>
  </conditionalFormatting>
  <conditionalFormatting sqref="G5:G34">
    <cfRule type="cellIs" dxfId="48" priority="3" operator="between">
      <formula>117</formula>
      <formula>141</formula>
    </cfRule>
  </conditionalFormatting>
  <conditionalFormatting sqref="G5:G34">
    <cfRule type="cellIs" dxfId="47" priority="2" operator="greaterThan">
      <formula>141</formula>
    </cfRule>
  </conditionalFormatting>
  <conditionalFormatting sqref="G5:G34">
    <cfRule type="cellIs" dxfId="46" priority="1" operator="greaterThan">
      <formula>141</formula>
    </cfRule>
  </conditionalFormatting>
  <pageMargins left="0.7" right="0.7" top="0.75" bottom="0.75" header="0.3" footer="0.3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L21" sqref="L21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/>
      <c r="F2" s="3" t="s">
        <v>256</v>
      </c>
      <c r="G2" s="3"/>
    </row>
    <row r="4" spans="2:8" x14ac:dyDescent="0.25">
      <c r="C4" s="5" t="s">
        <v>3</v>
      </c>
      <c r="D4" s="5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2:8" x14ac:dyDescent="0.25">
      <c r="B5" s="4">
        <v>1</v>
      </c>
      <c r="C5" s="17"/>
      <c r="D5" s="17"/>
      <c r="E5" s="9"/>
      <c r="F5" s="9"/>
      <c r="G5" s="9"/>
      <c r="H5" s="9"/>
    </row>
    <row r="6" spans="2:8" x14ac:dyDescent="0.25">
      <c r="B6" s="4">
        <v>2</v>
      </c>
      <c r="C6" s="17"/>
      <c r="D6" s="17"/>
      <c r="E6" s="9"/>
      <c r="F6" s="9"/>
      <c r="G6" s="9"/>
      <c r="H6" s="9"/>
    </row>
    <row r="7" spans="2:8" x14ac:dyDescent="0.25">
      <c r="B7" s="4">
        <v>3</v>
      </c>
      <c r="C7" s="17"/>
      <c r="D7" s="17"/>
      <c r="E7" s="9"/>
      <c r="F7" s="9"/>
      <c r="G7" s="9"/>
      <c r="H7" s="9"/>
    </row>
    <row r="8" spans="2:8" x14ac:dyDescent="0.25">
      <c r="B8" s="4">
        <v>4</v>
      </c>
      <c r="C8" s="17"/>
      <c r="D8" s="17"/>
      <c r="E8" s="9"/>
      <c r="F8" s="9"/>
      <c r="G8" s="9"/>
      <c r="H8" s="9"/>
    </row>
    <row r="9" spans="2:8" ht="15" customHeight="1" x14ac:dyDescent="0.25">
      <c r="B9" s="4">
        <v>5</v>
      </c>
      <c r="C9" s="17"/>
      <c r="D9" s="17"/>
      <c r="E9" s="9"/>
      <c r="F9" s="9"/>
      <c r="G9" s="9"/>
      <c r="H9" s="9"/>
    </row>
    <row r="10" spans="2:8" x14ac:dyDescent="0.25">
      <c r="B10" s="4">
        <v>6</v>
      </c>
      <c r="C10" s="17"/>
      <c r="D10" s="17"/>
      <c r="E10" s="9"/>
      <c r="F10" s="9"/>
      <c r="G10" s="9"/>
      <c r="H10" s="9"/>
    </row>
    <row r="11" spans="2:8" x14ac:dyDescent="0.25">
      <c r="B11" s="4">
        <v>7</v>
      </c>
      <c r="C11" s="17"/>
      <c r="D11" s="17"/>
      <c r="E11" s="9"/>
      <c r="F11" s="9"/>
      <c r="G11" s="9"/>
      <c r="H11" s="9"/>
    </row>
    <row r="12" spans="2:8" x14ac:dyDescent="0.25">
      <c r="B12" s="4">
        <v>8</v>
      </c>
      <c r="C12" s="17"/>
      <c r="D12" s="17"/>
      <c r="E12" s="9"/>
      <c r="F12" s="9"/>
      <c r="G12" s="9"/>
      <c r="H12" s="9"/>
    </row>
    <row r="13" spans="2:8" x14ac:dyDescent="0.25">
      <c r="B13" s="4">
        <v>9</v>
      </c>
      <c r="C13" s="17"/>
      <c r="D13" s="17"/>
      <c r="E13" s="9"/>
      <c r="F13" s="9"/>
      <c r="G13" s="9"/>
      <c r="H13" s="9"/>
    </row>
    <row r="14" spans="2:8" x14ac:dyDescent="0.25">
      <c r="B14" s="4">
        <v>10</v>
      </c>
      <c r="C14" s="17"/>
      <c r="D14" s="17"/>
      <c r="E14" s="9"/>
      <c r="F14" s="9"/>
      <c r="G14" s="9"/>
      <c r="H14" s="9"/>
    </row>
    <row r="15" spans="2:8" x14ac:dyDescent="0.25">
      <c r="B15" s="4">
        <v>11</v>
      </c>
      <c r="C15" s="17"/>
      <c r="D15" s="17"/>
      <c r="E15" s="9"/>
      <c r="F15" s="9"/>
      <c r="G15" s="9"/>
      <c r="H15" s="9"/>
    </row>
    <row r="16" spans="2:8" ht="15" customHeight="1" x14ac:dyDescent="0.25">
      <c r="B16" s="4">
        <v>12</v>
      </c>
      <c r="C16" s="17"/>
      <c r="D16" s="17"/>
      <c r="E16" s="9"/>
      <c r="F16" s="9"/>
      <c r="G16" s="9"/>
      <c r="H16" s="9"/>
    </row>
    <row r="17" spans="2:8" x14ac:dyDescent="0.25">
      <c r="B17" s="4">
        <v>13</v>
      </c>
      <c r="C17" s="17"/>
      <c r="D17" s="17"/>
      <c r="E17" s="9"/>
      <c r="F17" s="9"/>
      <c r="G17" s="9"/>
      <c r="H17" s="9"/>
    </row>
    <row r="18" spans="2:8" x14ac:dyDescent="0.25">
      <c r="B18" s="4">
        <v>14</v>
      </c>
      <c r="C18" s="17"/>
      <c r="D18" s="17"/>
      <c r="E18" s="9"/>
      <c r="F18" s="9"/>
      <c r="G18" s="9"/>
      <c r="H18" s="9"/>
    </row>
    <row r="19" spans="2:8" x14ac:dyDescent="0.25">
      <c r="B19" s="4">
        <v>15</v>
      </c>
      <c r="C19" s="17"/>
      <c r="D19" s="17"/>
      <c r="E19" s="9"/>
      <c r="F19" s="9"/>
      <c r="G19" s="9"/>
      <c r="H19" s="9"/>
    </row>
    <row r="20" spans="2:8" x14ac:dyDescent="0.25">
      <c r="B20" s="4">
        <v>16</v>
      </c>
      <c r="C20" s="17"/>
      <c r="D20" s="17"/>
      <c r="E20" s="9"/>
      <c r="F20" s="9"/>
      <c r="G20" s="9"/>
      <c r="H20" s="9"/>
    </row>
    <row r="21" spans="2:8" x14ac:dyDescent="0.25">
      <c r="B21" s="4">
        <v>17</v>
      </c>
      <c r="C21" s="17"/>
      <c r="D21" s="17"/>
      <c r="E21" s="9"/>
      <c r="F21" s="9"/>
      <c r="G21" s="9"/>
      <c r="H21" s="4"/>
    </row>
    <row r="22" spans="2:8" x14ac:dyDescent="0.25">
      <c r="B22" s="4">
        <v>18</v>
      </c>
      <c r="C22" s="17"/>
      <c r="D22" s="17"/>
      <c r="E22" s="9"/>
      <c r="F22" s="9"/>
      <c r="G22" s="9"/>
      <c r="H22" s="4"/>
    </row>
    <row r="23" spans="2:8" x14ac:dyDescent="0.25">
      <c r="B23" s="4">
        <v>19</v>
      </c>
      <c r="C23" s="3"/>
      <c r="D23" s="3"/>
      <c r="E23" s="9"/>
      <c r="F23" s="9"/>
      <c r="G23" s="9"/>
      <c r="H23" s="4"/>
    </row>
    <row r="24" spans="2:8" x14ac:dyDescent="0.25">
      <c r="B24" s="4">
        <v>20</v>
      </c>
      <c r="C24" s="16"/>
      <c r="D24" s="16"/>
      <c r="E24" s="9"/>
      <c r="F24" s="9"/>
      <c r="G24" s="9"/>
      <c r="H24" s="4"/>
    </row>
    <row r="25" spans="2:8" x14ac:dyDescent="0.25">
      <c r="B25" s="4">
        <v>21</v>
      </c>
      <c r="C25" s="16"/>
      <c r="D25" s="16"/>
      <c r="E25" s="9"/>
      <c r="F25" s="9"/>
      <c r="G25" s="4"/>
      <c r="H25" s="4"/>
    </row>
    <row r="26" spans="2:8" x14ac:dyDescent="0.25">
      <c r="B26" s="4">
        <v>22</v>
      </c>
      <c r="C26" s="16"/>
      <c r="D26" s="16"/>
      <c r="E26" s="9"/>
      <c r="F26" s="9"/>
      <c r="G26" s="4"/>
      <c r="H26" s="4"/>
    </row>
    <row r="27" spans="2:8" x14ac:dyDescent="0.25">
      <c r="B27" s="4">
        <v>23</v>
      </c>
      <c r="C27" s="16"/>
      <c r="D27" s="16"/>
      <c r="E27" s="9"/>
      <c r="F27" s="9"/>
      <c r="G27" s="4"/>
      <c r="H27" s="4"/>
    </row>
    <row r="28" spans="2:8" x14ac:dyDescent="0.25">
      <c r="B28" s="4">
        <v>24</v>
      </c>
      <c r="C28" s="16"/>
      <c r="D28" s="16"/>
      <c r="E28" s="9"/>
      <c r="F28" s="9"/>
      <c r="G28" s="9"/>
      <c r="H28" s="4"/>
    </row>
    <row r="29" spans="2:8" x14ac:dyDescent="0.25">
      <c r="B29" s="4">
        <v>25</v>
      </c>
      <c r="C29" s="16"/>
      <c r="D29" s="16"/>
      <c r="E29" s="9"/>
      <c r="F29" s="9"/>
      <c r="G29" s="9"/>
      <c r="H29" s="4"/>
    </row>
    <row r="30" spans="2:8" x14ac:dyDescent="0.25">
      <c r="B30" s="4">
        <v>26</v>
      </c>
      <c r="C30" s="16"/>
      <c r="D30" s="16"/>
      <c r="E30" s="9"/>
      <c r="F30" s="9"/>
      <c r="G30" s="9"/>
      <c r="H30" s="4"/>
    </row>
    <row r="31" spans="2:8" x14ac:dyDescent="0.25">
      <c r="B31" s="4">
        <v>27</v>
      </c>
      <c r="C31" s="3"/>
      <c r="D31" s="3"/>
      <c r="E31" s="9"/>
      <c r="F31" s="9"/>
      <c r="G31" s="9"/>
      <c r="H31" s="4"/>
    </row>
    <row r="32" spans="2:8" x14ac:dyDescent="0.25">
      <c r="B32" s="4">
        <v>28</v>
      </c>
      <c r="C32" s="3"/>
      <c r="D32" s="3"/>
      <c r="E32" s="9"/>
      <c r="F32" s="9"/>
      <c r="G32" s="9"/>
      <c r="H32" s="4"/>
    </row>
    <row r="33" spans="2:8" x14ac:dyDescent="0.25">
      <c r="B33" s="4">
        <v>29</v>
      </c>
      <c r="C33" s="17"/>
      <c r="D33" s="17"/>
      <c r="E33" s="9"/>
      <c r="F33" s="9"/>
      <c r="G33" s="9"/>
      <c r="H33" s="4"/>
    </row>
    <row r="34" spans="2:8" x14ac:dyDescent="0.25">
      <c r="B34" s="4">
        <v>30</v>
      </c>
      <c r="C34" s="3"/>
      <c r="D34" s="3"/>
      <c r="E34" s="9"/>
      <c r="F34" s="9"/>
      <c r="G34" s="9"/>
      <c r="H34" s="4"/>
    </row>
    <row r="35" spans="2:8" x14ac:dyDescent="0.25">
      <c r="B35" s="2"/>
      <c r="E35" s="2"/>
    </row>
    <row r="36" spans="2:8" x14ac:dyDescent="0.25">
      <c r="C36" s="18"/>
    </row>
    <row r="37" spans="2:8" ht="45" x14ac:dyDescent="0.25">
      <c r="C37" s="9" t="s">
        <v>61</v>
      </c>
      <c r="D37" s="9" t="s">
        <v>310</v>
      </c>
      <c r="E37" s="19"/>
    </row>
    <row r="38" spans="2:8" x14ac:dyDescent="0.25">
      <c r="C38" s="20" t="s">
        <v>311</v>
      </c>
      <c r="D38" s="4">
        <f>COUNTIF(E5:E34,"&lt;72")</f>
        <v>0</v>
      </c>
      <c r="E38" s="2"/>
    </row>
    <row r="39" spans="2:8" x14ac:dyDescent="0.25">
      <c r="C39" s="21" t="s">
        <v>312</v>
      </c>
      <c r="D39" s="48">
        <f>SUMPRODUCT((E5:E34&gt;=72)*(E5:E34&lt;=98))</f>
        <v>0</v>
      </c>
      <c r="E39" s="2"/>
    </row>
    <row r="40" spans="2:8" x14ac:dyDescent="0.25">
      <c r="C40" s="22" t="s">
        <v>313</v>
      </c>
      <c r="D40" s="49">
        <f>SUMPRODUCT((E5:E34&gt;=99)*(E5:E34&lt;=116))</f>
        <v>0</v>
      </c>
      <c r="E40" s="2"/>
    </row>
    <row r="41" spans="2:8" x14ac:dyDescent="0.25">
      <c r="C41" s="23" t="s">
        <v>314</v>
      </c>
      <c r="D41" s="50">
        <f>SUMPRODUCT((E5:E34&gt;=117)*(E5:E34&lt;=141))</f>
        <v>0</v>
      </c>
      <c r="E41" s="2"/>
    </row>
    <row r="42" spans="2:8" x14ac:dyDescent="0.25">
      <c r="C42" s="24" t="s">
        <v>315</v>
      </c>
      <c r="D42" s="51">
        <f>COUNTIF(E5:E34,"&gt;141")</f>
        <v>0</v>
      </c>
      <c r="E42" s="2"/>
    </row>
    <row r="43" spans="2:8" x14ac:dyDescent="0.25">
      <c r="C43" s="25" t="s">
        <v>68</v>
      </c>
      <c r="D43" s="26">
        <f>SUM(D38:D42)</f>
        <v>0</v>
      </c>
      <c r="E43" s="2"/>
    </row>
    <row r="44" spans="2:8" x14ac:dyDescent="0.25">
      <c r="C44" s="27" t="s">
        <v>69</v>
      </c>
      <c r="D44" s="28">
        <f>COUNTIF(E5:E34,"Non évaluable")</f>
        <v>0</v>
      </c>
      <c r="E44" s="2"/>
    </row>
    <row r="45" spans="2:8" x14ac:dyDescent="0.25">
      <c r="C45" s="29" t="s">
        <v>70</v>
      </c>
      <c r="D45" s="4">
        <f>COUNTIF(E5:E34,"Absent")</f>
        <v>0</v>
      </c>
      <c r="E45" s="2"/>
    </row>
    <row r="46" spans="2:8" x14ac:dyDescent="0.25">
      <c r="C46" s="25" t="s">
        <v>71</v>
      </c>
      <c r="D46" s="26">
        <f>SUM(D43:D45)</f>
        <v>0</v>
      </c>
      <c r="E46" s="2"/>
    </row>
    <row r="49" spans="3:4" ht="45" x14ac:dyDescent="0.25">
      <c r="C49" s="9" t="s">
        <v>72</v>
      </c>
      <c r="D49" s="9" t="s">
        <v>310</v>
      </c>
    </row>
    <row r="50" spans="3:4" x14ac:dyDescent="0.25">
      <c r="C50" s="20" t="s">
        <v>311</v>
      </c>
      <c r="D50" s="52">
        <f>COUNTIF(F5:F34,"&lt;72")</f>
        <v>0</v>
      </c>
    </row>
    <row r="51" spans="3:4" x14ac:dyDescent="0.25">
      <c r="C51" s="21" t="s">
        <v>312</v>
      </c>
      <c r="D51" s="48">
        <f>SUMPRODUCT((F5:F34&gt;=72)*(F5:F34&lt;=98))</f>
        <v>0</v>
      </c>
    </row>
    <row r="52" spans="3:4" x14ac:dyDescent="0.25">
      <c r="C52" s="22" t="s">
        <v>313</v>
      </c>
      <c r="D52" s="49">
        <f>SUMPRODUCT((F5:F34&gt;=99)*(F5:F34&lt;=116))</f>
        <v>0</v>
      </c>
    </row>
    <row r="53" spans="3:4" x14ac:dyDescent="0.25">
      <c r="C53" s="23" t="s">
        <v>314</v>
      </c>
      <c r="D53" s="50">
        <f>SUMPRODUCT((F5:F34&gt;=117)*(F5:F34&lt;=141))</f>
        <v>0</v>
      </c>
    </row>
    <row r="54" spans="3:4" x14ac:dyDescent="0.25">
      <c r="C54" s="24" t="s">
        <v>315</v>
      </c>
      <c r="D54" s="51">
        <f>COUNTIF(F5:F34,"&gt;141")</f>
        <v>0</v>
      </c>
    </row>
    <row r="55" spans="3:4" x14ac:dyDescent="0.25">
      <c r="C55" s="25" t="s">
        <v>68</v>
      </c>
      <c r="D55" s="26">
        <f>SUM(D50:D54)</f>
        <v>0</v>
      </c>
    </row>
    <row r="56" spans="3:4" x14ac:dyDescent="0.25">
      <c r="C56" s="27" t="s">
        <v>69</v>
      </c>
      <c r="D56" s="28">
        <f>COUNTIF(F5:F34,"Non évaluable")</f>
        <v>0</v>
      </c>
    </row>
    <row r="57" spans="3:4" x14ac:dyDescent="0.25">
      <c r="C57" s="29" t="s">
        <v>70</v>
      </c>
      <c r="D57" s="4">
        <f>COUNTIF(F5:F34,"Absent")</f>
        <v>0</v>
      </c>
    </row>
    <row r="58" spans="3:4" x14ac:dyDescent="0.25">
      <c r="C58" s="25" t="s">
        <v>71</v>
      </c>
      <c r="D58" s="26">
        <f>SUM(D55:D57)</f>
        <v>0</v>
      </c>
    </row>
    <row r="61" spans="3:4" ht="45" x14ac:dyDescent="0.25">
      <c r="C61" s="9" t="s">
        <v>73</v>
      </c>
      <c r="D61" s="9" t="s">
        <v>310</v>
      </c>
    </row>
    <row r="62" spans="3:4" x14ac:dyDescent="0.25">
      <c r="C62" s="20" t="s">
        <v>311</v>
      </c>
      <c r="D62" s="53">
        <f>COUNTIF(G5:G34,"&lt;72")</f>
        <v>0</v>
      </c>
    </row>
    <row r="63" spans="3:4" x14ac:dyDescent="0.25">
      <c r="C63" s="21" t="s">
        <v>312</v>
      </c>
      <c r="D63" s="48">
        <f>SUMPRODUCT((G5:G34&gt;=72)*(G5:G34&lt;=98))</f>
        <v>0</v>
      </c>
    </row>
    <row r="64" spans="3:4" x14ac:dyDescent="0.25">
      <c r="C64" s="22" t="s">
        <v>313</v>
      </c>
      <c r="D64" s="54">
        <f>SUMPRODUCT((G5:G34&gt;=99)*(G5:G34&lt;=116))</f>
        <v>0</v>
      </c>
    </row>
    <row r="65" spans="3:4" x14ac:dyDescent="0.25">
      <c r="C65" s="23" t="s">
        <v>314</v>
      </c>
      <c r="D65" s="50">
        <f>SUMPRODUCT((G5:G34&gt;=117)*(G5:G34&lt;=141))</f>
        <v>0</v>
      </c>
    </row>
    <row r="66" spans="3:4" x14ac:dyDescent="0.25">
      <c r="C66" s="24" t="s">
        <v>315</v>
      </c>
      <c r="D66" s="51">
        <f>COUNTIF(G5:G34,"&gt;141")</f>
        <v>0</v>
      </c>
    </row>
    <row r="67" spans="3:4" x14ac:dyDescent="0.25">
      <c r="C67" s="25" t="s">
        <v>68</v>
      </c>
      <c r="D67" s="26">
        <f>SUM(D62:D66)</f>
        <v>0</v>
      </c>
    </row>
    <row r="68" spans="3:4" x14ac:dyDescent="0.25">
      <c r="C68" s="27" t="s">
        <v>69</v>
      </c>
      <c r="D68" s="28">
        <f>COUNTIF(G5:G34,"Non évaluable")</f>
        <v>0</v>
      </c>
    </row>
    <row r="69" spans="3:4" x14ac:dyDescent="0.25">
      <c r="C69" s="29" t="s">
        <v>70</v>
      </c>
      <c r="D69" s="4">
        <f>COUNTIF(G5:G34,"Absent")</f>
        <v>0</v>
      </c>
    </row>
    <row r="70" spans="3:4" x14ac:dyDescent="0.25">
      <c r="C70" s="25" t="s">
        <v>71</v>
      </c>
      <c r="D70" s="26">
        <f>SUM(D67:D69)</f>
        <v>0</v>
      </c>
    </row>
  </sheetData>
  <conditionalFormatting sqref="D38">
    <cfRule type="cellIs" dxfId="45" priority="23" operator="lessThan">
      <formula>72</formula>
    </cfRule>
  </conditionalFormatting>
  <conditionalFormatting sqref="D39">
    <cfRule type="cellIs" dxfId="44" priority="22" operator="between">
      <formula>72</formula>
      <formula>98</formula>
    </cfRule>
  </conditionalFormatting>
  <conditionalFormatting sqref="E5:E34">
    <cfRule type="cellIs" dxfId="43" priority="15" operator="greaterThan">
      <formula>141</formula>
    </cfRule>
  </conditionalFormatting>
  <conditionalFormatting sqref="E5:E34">
    <cfRule type="cellIs" dxfId="42" priority="16" operator="greaterThan">
      <formula>141</formula>
    </cfRule>
  </conditionalFormatting>
  <conditionalFormatting sqref="E5:E34">
    <cfRule type="cellIs" dxfId="41" priority="17" operator="between">
      <formula>117</formula>
      <formula>141</formula>
    </cfRule>
  </conditionalFormatting>
  <conditionalFormatting sqref="E5:E34">
    <cfRule type="cellIs" dxfId="40" priority="18" operator="between">
      <formula>99</formula>
      <formula>116</formula>
    </cfRule>
  </conditionalFormatting>
  <conditionalFormatting sqref="E5:E34">
    <cfRule type="cellIs" dxfId="39" priority="19" operator="between">
      <formula>72</formula>
      <formula>98</formula>
    </cfRule>
  </conditionalFormatting>
  <conditionalFormatting sqref="E5:E34">
    <cfRule type="cellIs" dxfId="38" priority="20" operator="lessThan">
      <formula>72</formula>
    </cfRule>
  </conditionalFormatting>
  <conditionalFormatting sqref="E5:E34">
    <cfRule type="cellIs" dxfId="37" priority="21" operator="lessThan">
      <formula>72</formula>
    </cfRule>
  </conditionalFormatting>
  <conditionalFormatting sqref="F5:F34">
    <cfRule type="cellIs" dxfId="36" priority="7" operator="greaterThan">
      <formula>141</formula>
    </cfRule>
  </conditionalFormatting>
  <conditionalFormatting sqref="F5:F34">
    <cfRule type="cellIs" dxfId="35" priority="8" operator="greaterThan">
      <formula>141</formula>
    </cfRule>
  </conditionalFormatting>
  <conditionalFormatting sqref="F5:F34">
    <cfRule type="cellIs" dxfId="34" priority="9" operator="greaterThan">
      <formula>141</formula>
    </cfRule>
  </conditionalFormatting>
  <conditionalFormatting sqref="F5:F34">
    <cfRule type="cellIs" dxfId="33" priority="10" operator="greaterThan">
      <formula>141</formula>
    </cfRule>
  </conditionalFormatting>
  <conditionalFormatting sqref="F5:F34">
    <cfRule type="cellIs" dxfId="32" priority="11" operator="between">
      <formula>117</formula>
      <formula>141</formula>
    </cfRule>
  </conditionalFormatting>
  <conditionalFormatting sqref="F5:F34">
    <cfRule type="cellIs" dxfId="31" priority="12" operator="between">
      <formula>99</formula>
      <formula>116</formula>
    </cfRule>
  </conditionalFormatting>
  <conditionalFormatting sqref="F5:F34">
    <cfRule type="cellIs" dxfId="30" priority="13" operator="between">
      <formula>72</formula>
      <formula>98</formula>
    </cfRule>
  </conditionalFormatting>
  <conditionalFormatting sqref="F5:F34">
    <cfRule type="cellIs" dxfId="29" priority="14" operator="lessThan">
      <formula>72</formula>
    </cfRule>
  </conditionalFormatting>
  <conditionalFormatting sqref="G5:G34">
    <cfRule type="cellIs" dxfId="28" priority="1" operator="greaterThan">
      <formula>141</formula>
    </cfRule>
  </conditionalFormatting>
  <conditionalFormatting sqref="G5:G34">
    <cfRule type="cellIs" dxfId="27" priority="2" operator="greaterThan">
      <formula>141</formula>
    </cfRule>
  </conditionalFormatting>
  <conditionalFormatting sqref="G5:G34">
    <cfRule type="cellIs" dxfId="26" priority="3" operator="between">
      <formula>117</formula>
      <formula>141</formula>
    </cfRule>
  </conditionalFormatting>
  <conditionalFormatting sqref="G5:G34">
    <cfRule type="cellIs" dxfId="25" priority="4" operator="between">
      <formula>99</formula>
      <formula>116</formula>
    </cfRule>
  </conditionalFormatting>
  <conditionalFormatting sqref="G5:G34">
    <cfRule type="cellIs" dxfId="24" priority="5" operator="between">
      <formula>72</formula>
      <formula>98</formula>
    </cfRule>
  </conditionalFormatting>
  <conditionalFormatting sqref="G5:G34">
    <cfRule type="cellIs" dxfId="23" priority="6" operator="lessThan">
      <formula>72</formula>
    </cfRule>
  </conditionalFormatting>
  <pageMargins left="0.7" right="0.7" top="0.75" bottom="0.75" header="0.3" footer="0.3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M10" sqref="M10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/>
      <c r="F2" s="3" t="s">
        <v>256</v>
      </c>
      <c r="G2" s="3"/>
    </row>
    <row r="4" spans="2:8" x14ac:dyDescent="0.25">
      <c r="C4" s="5" t="s">
        <v>3</v>
      </c>
      <c r="D4" s="5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2:8" x14ac:dyDescent="0.25">
      <c r="B5" s="4">
        <v>1</v>
      </c>
      <c r="C5" s="17"/>
      <c r="D5" s="17"/>
      <c r="E5" s="9"/>
      <c r="F5" s="9"/>
      <c r="G5" s="9"/>
      <c r="H5" s="9"/>
    </row>
    <row r="6" spans="2:8" x14ac:dyDescent="0.25">
      <c r="B6" s="4">
        <v>2</v>
      </c>
      <c r="C6" s="17"/>
      <c r="D6" s="17"/>
      <c r="E6" s="9"/>
      <c r="F6" s="9"/>
      <c r="G6" s="9"/>
      <c r="H6" s="9"/>
    </row>
    <row r="7" spans="2:8" x14ac:dyDescent="0.25">
      <c r="B7" s="4">
        <v>3</v>
      </c>
      <c r="C7" s="17"/>
      <c r="D7" s="17"/>
      <c r="E7" s="9"/>
      <c r="F7" s="9"/>
      <c r="G7" s="9"/>
      <c r="H7" s="9"/>
    </row>
    <row r="8" spans="2:8" x14ac:dyDescent="0.25">
      <c r="B8" s="4">
        <v>4</v>
      </c>
      <c r="C8" s="17"/>
      <c r="D8" s="17"/>
      <c r="E8" s="9"/>
      <c r="F8" s="9"/>
      <c r="G8" s="9"/>
      <c r="H8" s="9"/>
    </row>
    <row r="9" spans="2:8" ht="15" customHeight="1" x14ac:dyDescent="0.25">
      <c r="B9" s="4">
        <v>5</v>
      </c>
      <c r="C9" s="17"/>
      <c r="D9" s="17"/>
      <c r="E9" s="9"/>
      <c r="F9" s="9"/>
      <c r="G9" s="9"/>
      <c r="H9" s="9"/>
    </row>
    <row r="10" spans="2:8" x14ac:dyDescent="0.25">
      <c r="B10" s="4">
        <v>6</v>
      </c>
      <c r="C10" s="17"/>
      <c r="D10" s="17"/>
      <c r="E10" s="9"/>
      <c r="F10" s="9"/>
      <c r="G10" s="9"/>
      <c r="H10" s="9"/>
    </row>
    <row r="11" spans="2:8" x14ac:dyDescent="0.25">
      <c r="B11" s="4">
        <v>7</v>
      </c>
      <c r="C11" s="17"/>
      <c r="D11" s="17"/>
      <c r="E11" s="9"/>
      <c r="F11" s="9"/>
      <c r="G11" s="9"/>
      <c r="H11" s="9"/>
    </row>
    <row r="12" spans="2:8" x14ac:dyDescent="0.25">
      <c r="B12" s="4">
        <v>8</v>
      </c>
      <c r="C12" s="17"/>
      <c r="D12" s="17"/>
      <c r="E12" s="9"/>
      <c r="F12" s="9"/>
      <c r="G12" s="9"/>
      <c r="H12" s="9"/>
    </row>
    <row r="13" spans="2:8" x14ac:dyDescent="0.25">
      <c r="B13" s="4">
        <v>9</v>
      </c>
      <c r="C13" s="17"/>
      <c r="D13" s="17"/>
      <c r="E13" s="9"/>
      <c r="F13" s="9"/>
      <c r="G13" s="9"/>
      <c r="H13" s="9"/>
    </row>
    <row r="14" spans="2:8" x14ac:dyDescent="0.25">
      <c r="B14" s="4">
        <v>10</v>
      </c>
      <c r="C14" s="17"/>
      <c r="D14" s="17"/>
      <c r="E14" s="9"/>
      <c r="F14" s="9"/>
      <c r="G14" s="9"/>
      <c r="H14" s="9"/>
    </row>
    <row r="15" spans="2:8" x14ac:dyDescent="0.25">
      <c r="B15" s="4">
        <v>11</v>
      </c>
      <c r="C15" s="17"/>
      <c r="D15" s="17"/>
      <c r="E15" s="9"/>
      <c r="F15" s="9"/>
      <c r="G15" s="9"/>
      <c r="H15" s="9"/>
    </row>
    <row r="16" spans="2:8" ht="15" customHeight="1" x14ac:dyDescent="0.25">
      <c r="B16" s="4">
        <v>12</v>
      </c>
      <c r="C16" s="17"/>
      <c r="D16" s="17"/>
      <c r="E16" s="9"/>
      <c r="F16" s="9"/>
      <c r="G16" s="9"/>
      <c r="H16" s="9"/>
    </row>
    <row r="17" spans="2:8" x14ac:dyDescent="0.25">
      <c r="B17" s="4">
        <v>13</v>
      </c>
      <c r="C17" s="17"/>
      <c r="D17" s="17"/>
      <c r="E17" s="9"/>
      <c r="F17" s="9"/>
      <c r="G17" s="9"/>
      <c r="H17" s="9"/>
    </row>
    <row r="18" spans="2:8" x14ac:dyDescent="0.25">
      <c r="B18" s="4">
        <v>14</v>
      </c>
      <c r="C18" s="17"/>
      <c r="D18" s="17"/>
      <c r="E18" s="9"/>
      <c r="F18" s="9"/>
      <c r="G18" s="9"/>
      <c r="H18" s="9"/>
    </row>
    <row r="19" spans="2:8" x14ac:dyDescent="0.25">
      <c r="B19" s="4">
        <v>15</v>
      </c>
      <c r="C19" s="17"/>
      <c r="D19" s="17"/>
      <c r="E19" s="9"/>
      <c r="F19" s="9"/>
      <c r="G19" s="9"/>
      <c r="H19" s="9"/>
    </row>
    <row r="20" spans="2:8" x14ac:dyDescent="0.25">
      <c r="B20" s="4">
        <v>16</v>
      </c>
      <c r="C20" s="17"/>
      <c r="D20" s="17"/>
      <c r="E20" s="9"/>
      <c r="F20" s="9"/>
      <c r="G20" s="9"/>
      <c r="H20" s="9"/>
    </row>
    <row r="21" spans="2:8" x14ac:dyDescent="0.25">
      <c r="B21" s="4">
        <v>17</v>
      </c>
      <c r="C21" s="17"/>
      <c r="D21" s="17"/>
      <c r="E21" s="9"/>
      <c r="F21" s="9"/>
      <c r="G21" s="9"/>
      <c r="H21" s="4"/>
    </row>
    <row r="22" spans="2:8" x14ac:dyDescent="0.25">
      <c r="B22" s="4">
        <v>18</v>
      </c>
      <c r="C22" s="17"/>
      <c r="D22" s="17"/>
      <c r="E22" s="9"/>
      <c r="F22" s="9"/>
      <c r="G22" s="9"/>
      <c r="H22" s="4"/>
    </row>
    <row r="23" spans="2:8" x14ac:dyDescent="0.25">
      <c r="B23" s="4">
        <v>19</v>
      </c>
      <c r="C23" s="3"/>
      <c r="D23" s="3"/>
      <c r="E23" s="9"/>
      <c r="F23" s="9"/>
      <c r="G23" s="9"/>
      <c r="H23" s="4"/>
    </row>
    <row r="24" spans="2:8" x14ac:dyDescent="0.25">
      <c r="B24" s="4">
        <v>20</v>
      </c>
      <c r="C24" s="16"/>
      <c r="D24" s="16"/>
      <c r="E24" s="9"/>
      <c r="F24" s="9"/>
      <c r="G24" s="9"/>
      <c r="H24" s="4"/>
    </row>
    <row r="25" spans="2:8" x14ac:dyDescent="0.25">
      <c r="B25" s="4">
        <v>21</v>
      </c>
      <c r="C25" s="16"/>
      <c r="D25" s="16"/>
      <c r="E25" s="9"/>
      <c r="F25" s="9"/>
      <c r="G25" s="4"/>
      <c r="H25" s="4"/>
    </row>
    <row r="26" spans="2:8" x14ac:dyDescent="0.25">
      <c r="B26" s="4">
        <v>22</v>
      </c>
      <c r="C26" s="16"/>
      <c r="D26" s="16"/>
      <c r="E26" s="9"/>
      <c r="F26" s="9"/>
      <c r="G26" s="4"/>
      <c r="H26" s="4"/>
    </row>
    <row r="27" spans="2:8" x14ac:dyDescent="0.25">
      <c r="B27" s="4">
        <v>23</v>
      </c>
      <c r="C27" s="16"/>
      <c r="D27" s="16"/>
      <c r="E27" s="9"/>
      <c r="F27" s="9"/>
      <c r="G27" s="4"/>
      <c r="H27" s="4"/>
    </row>
    <row r="28" spans="2:8" x14ac:dyDescent="0.25">
      <c r="B28" s="4">
        <v>24</v>
      </c>
      <c r="C28" s="16"/>
      <c r="D28" s="16"/>
      <c r="E28" s="9"/>
      <c r="F28" s="9"/>
      <c r="G28" s="9"/>
      <c r="H28" s="4"/>
    </row>
    <row r="29" spans="2:8" x14ac:dyDescent="0.25">
      <c r="B29" s="4">
        <v>25</v>
      </c>
      <c r="C29" s="16"/>
      <c r="D29" s="16"/>
      <c r="E29" s="9"/>
      <c r="F29" s="9"/>
      <c r="G29" s="9"/>
      <c r="H29" s="4"/>
    </row>
    <row r="30" spans="2:8" x14ac:dyDescent="0.25">
      <c r="B30" s="4">
        <v>26</v>
      </c>
      <c r="C30" s="16"/>
      <c r="D30" s="16"/>
      <c r="E30" s="9"/>
      <c r="F30" s="9"/>
      <c r="G30" s="9"/>
      <c r="H30" s="4"/>
    </row>
    <row r="31" spans="2:8" x14ac:dyDescent="0.25">
      <c r="B31" s="4">
        <v>27</v>
      </c>
      <c r="C31" s="3"/>
      <c r="D31" s="3"/>
      <c r="E31" s="9"/>
      <c r="F31" s="9"/>
      <c r="G31" s="9"/>
      <c r="H31" s="4"/>
    </row>
    <row r="32" spans="2:8" x14ac:dyDescent="0.25">
      <c r="B32" s="4">
        <v>28</v>
      </c>
      <c r="C32" s="3"/>
      <c r="D32" s="3"/>
      <c r="E32" s="9"/>
      <c r="F32" s="9"/>
      <c r="G32" s="9"/>
      <c r="H32" s="4"/>
    </row>
    <row r="33" spans="2:8" x14ac:dyDescent="0.25">
      <c r="B33" s="4">
        <v>29</v>
      </c>
      <c r="C33" s="17"/>
      <c r="D33" s="17"/>
      <c r="E33" s="9"/>
      <c r="F33" s="9"/>
      <c r="G33" s="9"/>
      <c r="H33" s="4"/>
    </row>
    <row r="34" spans="2:8" x14ac:dyDescent="0.25">
      <c r="B34" s="4">
        <v>30</v>
      </c>
      <c r="C34" s="3"/>
      <c r="D34" s="3"/>
      <c r="E34" s="9"/>
      <c r="F34" s="9"/>
      <c r="G34" s="9"/>
      <c r="H34" s="4"/>
    </row>
    <row r="35" spans="2:8" x14ac:dyDescent="0.25">
      <c r="B35" s="2"/>
      <c r="E35" s="2"/>
    </row>
    <row r="36" spans="2:8" x14ac:dyDescent="0.25">
      <c r="C36" s="18"/>
    </row>
    <row r="37" spans="2:8" ht="45" x14ac:dyDescent="0.25">
      <c r="C37" s="9" t="s">
        <v>61</v>
      </c>
      <c r="D37" s="9" t="s">
        <v>310</v>
      </c>
      <c r="E37" s="19"/>
    </row>
    <row r="38" spans="2:8" x14ac:dyDescent="0.25">
      <c r="C38" s="20" t="s">
        <v>311</v>
      </c>
      <c r="D38" s="4">
        <f>COUNTIF(E5:E34,"&lt;72")</f>
        <v>0</v>
      </c>
      <c r="E38" s="2"/>
    </row>
    <row r="39" spans="2:8" x14ac:dyDescent="0.25">
      <c r="C39" s="21" t="s">
        <v>312</v>
      </c>
      <c r="D39" s="48">
        <f>SUMPRODUCT((E5:E34&gt;=72)*(E5:E34&lt;=98))</f>
        <v>0</v>
      </c>
      <c r="E39" s="2"/>
    </row>
    <row r="40" spans="2:8" x14ac:dyDescent="0.25">
      <c r="C40" s="22" t="s">
        <v>313</v>
      </c>
      <c r="D40" s="49">
        <f>SUMPRODUCT((E5:E34&gt;=99)*(E5:E34&lt;=116))</f>
        <v>0</v>
      </c>
      <c r="E40" s="2"/>
    </row>
    <row r="41" spans="2:8" x14ac:dyDescent="0.25">
      <c r="C41" s="23" t="s">
        <v>314</v>
      </c>
      <c r="D41" s="50">
        <f>SUMPRODUCT((E5:E34&gt;=117)*(E5:E34&lt;=141))</f>
        <v>0</v>
      </c>
      <c r="E41" s="2"/>
    </row>
    <row r="42" spans="2:8" x14ac:dyDescent="0.25">
      <c r="C42" s="24" t="s">
        <v>315</v>
      </c>
      <c r="D42" s="51">
        <f>COUNTIF(E5:E34,"&gt;141")</f>
        <v>0</v>
      </c>
      <c r="E42" s="2"/>
    </row>
    <row r="43" spans="2:8" x14ac:dyDescent="0.25">
      <c r="C43" s="25" t="s">
        <v>68</v>
      </c>
      <c r="D43" s="26">
        <f>SUM(D38:D42)</f>
        <v>0</v>
      </c>
      <c r="E43" s="2"/>
    </row>
    <row r="44" spans="2:8" x14ac:dyDescent="0.25">
      <c r="C44" s="27" t="s">
        <v>69</v>
      </c>
      <c r="D44" s="28">
        <f>COUNTIF(E5:E34,"Non évaluable")</f>
        <v>0</v>
      </c>
      <c r="E44" s="2"/>
    </row>
    <row r="45" spans="2:8" x14ac:dyDescent="0.25">
      <c r="C45" s="29" t="s">
        <v>70</v>
      </c>
      <c r="D45" s="4">
        <f>COUNTIF(E5:E34,"Absent")</f>
        <v>0</v>
      </c>
      <c r="E45" s="2"/>
    </row>
    <row r="46" spans="2:8" x14ac:dyDescent="0.25">
      <c r="C46" s="25" t="s">
        <v>71</v>
      </c>
      <c r="D46" s="26">
        <f>SUM(D43:D45)</f>
        <v>0</v>
      </c>
      <c r="E46" s="2"/>
    </row>
    <row r="49" spans="3:4" ht="45" x14ac:dyDescent="0.25">
      <c r="C49" s="9" t="s">
        <v>72</v>
      </c>
      <c r="D49" s="9" t="s">
        <v>310</v>
      </c>
    </row>
    <row r="50" spans="3:4" x14ac:dyDescent="0.25">
      <c r="C50" s="20" t="s">
        <v>311</v>
      </c>
      <c r="D50" s="52">
        <f>COUNTIF(F5:F34,"&lt;72")</f>
        <v>0</v>
      </c>
    </row>
    <row r="51" spans="3:4" x14ac:dyDescent="0.25">
      <c r="C51" s="21" t="s">
        <v>312</v>
      </c>
      <c r="D51" s="48">
        <f>SUMPRODUCT((F5:F34&gt;=72)*(F5:F34&lt;=98))</f>
        <v>0</v>
      </c>
    </row>
    <row r="52" spans="3:4" x14ac:dyDescent="0.25">
      <c r="C52" s="22" t="s">
        <v>313</v>
      </c>
      <c r="D52" s="49">
        <f>SUMPRODUCT((F5:F34&gt;=99)*(F5:F34&lt;=116))</f>
        <v>0</v>
      </c>
    </row>
    <row r="53" spans="3:4" x14ac:dyDescent="0.25">
      <c r="C53" s="23" t="s">
        <v>314</v>
      </c>
      <c r="D53" s="50">
        <f>SUMPRODUCT((F5:F34&gt;=117)*(F5:F34&lt;=141))</f>
        <v>0</v>
      </c>
    </row>
    <row r="54" spans="3:4" x14ac:dyDescent="0.25">
      <c r="C54" s="24" t="s">
        <v>315</v>
      </c>
      <c r="D54" s="51">
        <f>COUNTIF(F5:F34,"&gt;141")</f>
        <v>0</v>
      </c>
    </row>
    <row r="55" spans="3:4" x14ac:dyDescent="0.25">
      <c r="C55" s="25" t="s">
        <v>68</v>
      </c>
      <c r="D55" s="26">
        <f>SUM(D50:D54)</f>
        <v>0</v>
      </c>
    </row>
    <row r="56" spans="3:4" x14ac:dyDescent="0.25">
      <c r="C56" s="27" t="s">
        <v>69</v>
      </c>
      <c r="D56" s="28">
        <f>COUNTIF(F5:F34,"Non évaluable")</f>
        <v>0</v>
      </c>
    </row>
    <row r="57" spans="3:4" x14ac:dyDescent="0.25">
      <c r="C57" s="29" t="s">
        <v>70</v>
      </c>
      <c r="D57" s="4">
        <f>COUNTIF(F5:F34,"Absent")</f>
        <v>0</v>
      </c>
    </row>
    <row r="58" spans="3:4" x14ac:dyDescent="0.25">
      <c r="C58" s="25" t="s">
        <v>71</v>
      </c>
      <c r="D58" s="26">
        <f>SUM(D55:D57)</f>
        <v>0</v>
      </c>
    </row>
    <row r="61" spans="3:4" ht="45" x14ac:dyDescent="0.25">
      <c r="C61" s="9" t="s">
        <v>73</v>
      </c>
      <c r="D61" s="9" t="s">
        <v>310</v>
      </c>
    </row>
    <row r="62" spans="3:4" x14ac:dyDescent="0.25">
      <c r="C62" s="20" t="s">
        <v>311</v>
      </c>
      <c r="D62" s="53">
        <f>COUNTIF(G5:G34,"&lt;72")</f>
        <v>0</v>
      </c>
    </row>
    <row r="63" spans="3:4" x14ac:dyDescent="0.25">
      <c r="C63" s="21" t="s">
        <v>312</v>
      </c>
      <c r="D63" s="48">
        <f>SUMPRODUCT((G5:G34&gt;=72)*(G5:G34&lt;=98))</f>
        <v>0</v>
      </c>
    </row>
    <row r="64" spans="3:4" x14ac:dyDescent="0.25">
      <c r="C64" s="22" t="s">
        <v>313</v>
      </c>
      <c r="D64" s="54">
        <f>SUMPRODUCT((G5:G34&gt;=99)*(G5:G34&lt;=116))</f>
        <v>0</v>
      </c>
    </row>
    <row r="65" spans="3:4" x14ac:dyDescent="0.25">
      <c r="C65" s="23" t="s">
        <v>314</v>
      </c>
      <c r="D65" s="50">
        <f>SUMPRODUCT((G5:G34&gt;=117)*(G5:G34&lt;=141))</f>
        <v>0</v>
      </c>
    </row>
    <row r="66" spans="3:4" x14ac:dyDescent="0.25">
      <c r="C66" s="24" t="s">
        <v>315</v>
      </c>
      <c r="D66" s="51">
        <f>COUNTIF(G5:G34,"&gt;141")</f>
        <v>0</v>
      </c>
    </row>
    <row r="67" spans="3:4" x14ac:dyDescent="0.25">
      <c r="C67" s="25" t="s">
        <v>68</v>
      </c>
      <c r="D67" s="26">
        <f>SUM(D62:D66)</f>
        <v>0</v>
      </c>
    </row>
    <row r="68" spans="3:4" x14ac:dyDescent="0.25">
      <c r="C68" s="27" t="s">
        <v>69</v>
      </c>
      <c r="D68" s="28">
        <f>COUNTIF(G5:G34,"Non évaluable")</f>
        <v>0</v>
      </c>
    </row>
    <row r="69" spans="3:4" x14ac:dyDescent="0.25">
      <c r="C69" s="29" t="s">
        <v>70</v>
      </c>
      <c r="D69" s="4">
        <f>COUNTIF(G5:G34,"Absent")</f>
        <v>0</v>
      </c>
    </row>
    <row r="70" spans="3:4" x14ac:dyDescent="0.25">
      <c r="C70" s="25" t="s">
        <v>71</v>
      </c>
      <c r="D70" s="26">
        <f>SUM(D67:D69)</f>
        <v>0</v>
      </c>
    </row>
  </sheetData>
  <conditionalFormatting sqref="D38">
    <cfRule type="cellIs" dxfId="22" priority="23" operator="lessThan">
      <formula>72</formula>
    </cfRule>
  </conditionalFormatting>
  <conditionalFormatting sqref="D39">
    <cfRule type="cellIs" dxfId="21" priority="22" operator="between">
      <formula>72</formula>
      <formula>98</formula>
    </cfRule>
  </conditionalFormatting>
  <conditionalFormatting sqref="E5:E34">
    <cfRule type="cellIs" dxfId="20" priority="15" operator="greaterThan">
      <formula>141</formula>
    </cfRule>
  </conditionalFormatting>
  <conditionalFormatting sqref="E5:E34">
    <cfRule type="cellIs" dxfId="19" priority="16" operator="greaterThan">
      <formula>141</formula>
    </cfRule>
  </conditionalFormatting>
  <conditionalFormatting sqref="E5:E34">
    <cfRule type="cellIs" dxfId="18" priority="17" operator="between">
      <formula>117</formula>
      <formula>141</formula>
    </cfRule>
  </conditionalFormatting>
  <conditionalFormatting sqref="E5:E34">
    <cfRule type="cellIs" dxfId="17" priority="18" operator="between">
      <formula>99</formula>
      <formula>116</formula>
    </cfRule>
  </conditionalFormatting>
  <conditionalFormatting sqref="E5:E34">
    <cfRule type="cellIs" dxfId="16" priority="19" operator="between">
      <formula>72</formula>
      <formula>98</formula>
    </cfRule>
  </conditionalFormatting>
  <conditionalFormatting sqref="E5:E34">
    <cfRule type="cellIs" dxfId="15" priority="20" operator="lessThan">
      <formula>72</formula>
    </cfRule>
  </conditionalFormatting>
  <conditionalFormatting sqref="E5:E34">
    <cfRule type="cellIs" dxfId="14" priority="21" operator="lessThan">
      <formula>72</formula>
    </cfRule>
  </conditionalFormatting>
  <conditionalFormatting sqref="F5:F34">
    <cfRule type="cellIs" dxfId="13" priority="7" operator="greaterThan">
      <formula>141</formula>
    </cfRule>
  </conditionalFormatting>
  <conditionalFormatting sqref="F5:F34">
    <cfRule type="cellIs" dxfId="12" priority="8" operator="greaterThan">
      <formula>141</formula>
    </cfRule>
  </conditionalFormatting>
  <conditionalFormatting sqref="F5:F34">
    <cfRule type="cellIs" dxfId="11" priority="9" operator="greaterThan">
      <formula>141</formula>
    </cfRule>
  </conditionalFormatting>
  <conditionalFormatting sqref="F5:F34">
    <cfRule type="cellIs" dxfId="10" priority="10" operator="greaterThan">
      <formula>141</formula>
    </cfRule>
  </conditionalFormatting>
  <conditionalFormatting sqref="F5:F34">
    <cfRule type="cellIs" dxfId="9" priority="11" operator="between">
      <formula>117</formula>
      <formula>141</formula>
    </cfRule>
  </conditionalFormatting>
  <conditionalFormatting sqref="F5:F34">
    <cfRule type="cellIs" dxfId="8" priority="12" operator="between">
      <formula>99</formula>
      <formula>116</formula>
    </cfRule>
  </conditionalFormatting>
  <conditionalFormatting sqref="F5:F34">
    <cfRule type="cellIs" dxfId="7" priority="13" operator="between">
      <formula>72</formula>
      <formula>98</formula>
    </cfRule>
  </conditionalFormatting>
  <conditionalFormatting sqref="F5:F34">
    <cfRule type="cellIs" dxfId="6" priority="14" operator="lessThan">
      <formula>72</formula>
    </cfRule>
  </conditionalFormatting>
  <conditionalFormatting sqref="G5:G34">
    <cfRule type="cellIs" dxfId="5" priority="1" operator="greaterThan">
      <formula>141</formula>
    </cfRule>
  </conditionalFormatting>
  <conditionalFormatting sqref="G5:G34">
    <cfRule type="cellIs" dxfId="4" priority="2" operator="greaterThan">
      <formula>141</formula>
    </cfRule>
  </conditionalFormatting>
  <conditionalFormatting sqref="G5:G34">
    <cfRule type="cellIs" dxfId="3" priority="3" operator="between">
      <formula>117</formula>
      <formula>141</formula>
    </cfRule>
  </conditionalFormatting>
  <conditionalFormatting sqref="G5:G34">
    <cfRule type="cellIs" dxfId="2" priority="4" operator="between">
      <formula>99</formula>
      <formula>116</formula>
    </cfRule>
  </conditionalFormatting>
  <conditionalFormatting sqref="G5:G34">
    <cfRule type="cellIs" dxfId="1" priority="5" operator="between">
      <formula>72</formula>
      <formula>98</formula>
    </cfRule>
  </conditionalFormatting>
  <conditionalFormatting sqref="G5:G34">
    <cfRule type="cellIs" dxfId="0" priority="6" operator="lessThan">
      <formula>72</formula>
    </cfRule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tabSelected="1" zoomScale="68" workbookViewId="0">
      <selection activeCell="G75" sqref="G75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 t="s">
        <v>74</v>
      </c>
      <c r="F2" s="3" t="s">
        <v>75</v>
      </c>
      <c r="G2" s="3"/>
    </row>
    <row r="4" spans="2:8" x14ac:dyDescent="0.25">
      <c r="C4" s="5" t="s">
        <v>3</v>
      </c>
      <c r="D4" s="5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2:8" x14ac:dyDescent="0.25">
      <c r="B5" s="4">
        <v>1</v>
      </c>
      <c r="C5" s="7" t="s">
        <v>76</v>
      </c>
      <c r="D5" s="7" t="s">
        <v>77</v>
      </c>
      <c r="E5" s="8">
        <v>69</v>
      </c>
      <c r="F5" s="9">
        <v>97</v>
      </c>
      <c r="G5" s="9"/>
      <c r="H5" s="9"/>
    </row>
    <row r="6" spans="2:8" x14ac:dyDescent="0.25">
      <c r="B6" s="4">
        <v>2</v>
      </c>
      <c r="C6" s="7" t="s">
        <v>78</v>
      </c>
      <c r="D6" s="7" t="s">
        <v>79</v>
      </c>
      <c r="E6" s="8">
        <v>161</v>
      </c>
      <c r="F6" s="9">
        <v>0</v>
      </c>
      <c r="G6" s="9"/>
      <c r="H6" s="9"/>
    </row>
    <row r="7" spans="2:8" x14ac:dyDescent="0.25">
      <c r="B7" s="4">
        <v>3</v>
      </c>
      <c r="C7" s="7" t="s">
        <v>80</v>
      </c>
      <c r="D7" s="7" t="s">
        <v>81</v>
      </c>
      <c r="E7" s="8">
        <v>61</v>
      </c>
      <c r="F7" s="9">
        <v>70</v>
      </c>
      <c r="G7" s="9"/>
      <c r="H7" s="9"/>
    </row>
    <row r="8" spans="2:8" x14ac:dyDescent="0.25">
      <c r="B8" s="4">
        <v>4</v>
      </c>
      <c r="C8" s="7" t="s">
        <v>82</v>
      </c>
      <c r="D8" s="7" t="s">
        <v>83</v>
      </c>
      <c r="E8" s="8">
        <v>88</v>
      </c>
      <c r="F8" s="9">
        <v>123</v>
      </c>
      <c r="G8" s="9"/>
      <c r="H8" s="9"/>
    </row>
    <row r="9" spans="2:8" ht="15" customHeight="1" x14ac:dyDescent="0.25">
      <c r="B9" s="4">
        <v>5</v>
      </c>
      <c r="C9" s="7" t="s">
        <v>84</v>
      </c>
      <c r="D9" s="7" t="s">
        <v>85</v>
      </c>
      <c r="E9" s="8">
        <v>73</v>
      </c>
      <c r="F9" s="9">
        <v>115</v>
      </c>
      <c r="G9" s="9"/>
      <c r="H9" s="30" t="s">
        <v>86</v>
      </c>
    </row>
    <row r="10" spans="2:8" x14ac:dyDescent="0.25">
      <c r="B10" s="4">
        <v>6</v>
      </c>
      <c r="C10" s="7" t="s">
        <v>87</v>
      </c>
      <c r="D10" s="7" t="s">
        <v>88</v>
      </c>
      <c r="E10" s="8">
        <v>83</v>
      </c>
      <c r="F10" s="9">
        <v>128</v>
      </c>
      <c r="G10" s="9"/>
      <c r="H10" s="9"/>
    </row>
    <row r="11" spans="2:8" x14ac:dyDescent="0.25">
      <c r="B11" s="4">
        <v>7</v>
      </c>
      <c r="C11" s="7" t="s">
        <v>89</v>
      </c>
      <c r="D11" s="7" t="s">
        <v>90</v>
      </c>
      <c r="E11" s="8">
        <v>113</v>
      </c>
      <c r="F11" s="9">
        <v>123</v>
      </c>
      <c r="G11" s="9"/>
      <c r="H11" s="9"/>
    </row>
    <row r="12" spans="2:8" x14ac:dyDescent="0.25">
      <c r="B12" s="4">
        <v>8</v>
      </c>
      <c r="C12" s="7" t="s">
        <v>91</v>
      </c>
      <c r="D12" s="7" t="s">
        <v>92</v>
      </c>
      <c r="E12" s="8">
        <v>78</v>
      </c>
      <c r="F12" s="9">
        <v>82</v>
      </c>
      <c r="G12" s="9"/>
      <c r="H12" s="9"/>
    </row>
    <row r="13" spans="2:8" x14ac:dyDescent="0.25">
      <c r="B13" s="4">
        <v>9</v>
      </c>
      <c r="C13" s="7" t="s">
        <v>93</v>
      </c>
      <c r="D13" s="7" t="s">
        <v>94</v>
      </c>
      <c r="E13" s="8">
        <v>133</v>
      </c>
      <c r="F13" s="9">
        <v>198</v>
      </c>
      <c r="G13" s="9"/>
      <c r="H13" s="30" t="s">
        <v>95</v>
      </c>
    </row>
    <row r="14" spans="2:8" x14ac:dyDescent="0.25">
      <c r="B14" s="4">
        <v>10</v>
      </c>
      <c r="C14" s="7" t="s">
        <v>96</v>
      </c>
      <c r="D14" s="7" t="s">
        <v>97</v>
      </c>
      <c r="E14" s="8">
        <v>103</v>
      </c>
      <c r="F14" s="9">
        <v>113</v>
      </c>
      <c r="G14" s="9"/>
      <c r="H14" s="9"/>
    </row>
    <row r="15" spans="2:8" x14ac:dyDescent="0.25">
      <c r="B15" s="4">
        <v>11</v>
      </c>
      <c r="C15" s="7" t="s">
        <v>98</v>
      </c>
      <c r="D15" s="7" t="s">
        <v>99</v>
      </c>
      <c r="E15" s="8">
        <v>91</v>
      </c>
      <c r="F15" s="9">
        <v>110</v>
      </c>
      <c r="G15" s="9"/>
      <c r="H15" s="30" t="s">
        <v>95</v>
      </c>
    </row>
    <row r="16" spans="2:8" ht="15" customHeight="1" x14ac:dyDescent="0.25">
      <c r="B16" s="4">
        <v>12</v>
      </c>
      <c r="C16" s="7" t="s">
        <v>100</v>
      </c>
      <c r="D16" s="7" t="s">
        <v>101</v>
      </c>
      <c r="E16" s="8">
        <v>86</v>
      </c>
      <c r="F16" s="9">
        <v>0</v>
      </c>
      <c r="G16" s="9"/>
      <c r="H16" s="9"/>
    </row>
    <row r="17" spans="2:8" x14ac:dyDescent="0.25">
      <c r="B17" s="4">
        <v>13</v>
      </c>
      <c r="C17" s="7" t="s">
        <v>102</v>
      </c>
      <c r="D17" s="7" t="s">
        <v>103</v>
      </c>
      <c r="E17" s="8">
        <v>73</v>
      </c>
      <c r="F17" s="9">
        <v>78</v>
      </c>
      <c r="G17" s="9"/>
      <c r="H17" s="9"/>
    </row>
    <row r="18" spans="2:8" x14ac:dyDescent="0.25">
      <c r="B18" s="4">
        <v>14</v>
      </c>
      <c r="C18" s="7" t="s">
        <v>104</v>
      </c>
      <c r="D18" s="7" t="s">
        <v>105</v>
      </c>
      <c r="E18" s="8">
        <v>40</v>
      </c>
      <c r="F18" s="9">
        <v>74</v>
      </c>
      <c r="G18" s="9"/>
      <c r="H18" s="9"/>
    </row>
    <row r="19" spans="2:8" x14ac:dyDescent="0.25">
      <c r="B19" s="4">
        <v>15</v>
      </c>
      <c r="C19" s="7" t="s">
        <v>106</v>
      </c>
      <c r="D19" s="7" t="s">
        <v>107</v>
      </c>
      <c r="E19" s="8">
        <v>0</v>
      </c>
      <c r="F19" s="9">
        <v>0</v>
      </c>
      <c r="G19" s="9"/>
      <c r="H19" s="31" t="s">
        <v>108</v>
      </c>
    </row>
    <row r="20" spans="2:8" x14ac:dyDescent="0.25">
      <c r="B20" s="4">
        <v>16</v>
      </c>
      <c r="C20" s="7" t="s">
        <v>109</v>
      </c>
      <c r="D20" s="7" t="s">
        <v>110</v>
      </c>
      <c r="E20" s="8">
        <v>78</v>
      </c>
      <c r="F20" s="9">
        <v>99</v>
      </c>
      <c r="G20" s="9"/>
      <c r="H20" s="32"/>
    </row>
    <row r="21" spans="2:8" x14ac:dyDescent="0.25">
      <c r="B21" s="4">
        <v>17</v>
      </c>
      <c r="C21" s="11" t="s">
        <v>111</v>
      </c>
      <c r="D21" s="11" t="s">
        <v>112</v>
      </c>
      <c r="E21" s="12">
        <v>49</v>
      </c>
      <c r="F21" s="9">
        <v>0</v>
      </c>
      <c r="G21" s="9"/>
      <c r="H21" s="33" t="s">
        <v>113</v>
      </c>
    </row>
    <row r="22" spans="2:8" x14ac:dyDescent="0.25">
      <c r="B22" s="4">
        <v>18</v>
      </c>
      <c r="C22" s="11" t="s">
        <v>114</v>
      </c>
      <c r="D22" s="11" t="s">
        <v>115</v>
      </c>
      <c r="E22" s="12">
        <v>4</v>
      </c>
      <c r="F22" s="9">
        <v>0</v>
      </c>
      <c r="G22" s="9"/>
      <c r="H22" s="33" t="s">
        <v>116</v>
      </c>
    </row>
    <row r="23" spans="2:8" x14ac:dyDescent="0.25">
      <c r="B23" s="4">
        <v>19</v>
      </c>
      <c r="C23" s="34" t="s">
        <v>117</v>
      </c>
      <c r="D23" s="34" t="s">
        <v>118</v>
      </c>
      <c r="E23" s="8">
        <v>73</v>
      </c>
      <c r="F23" s="9">
        <v>83</v>
      </c>
      <c r="G23" s="9"/>
      <c r="H23" s="35" t="s">
        <v>119</v>
      </c>
    </row>
    <row r="24" spans="2:8" x14ac:dyDescent="0.25">
      <c r="B24" s="4">
        <v>20</v>
      </c>
      <c r="C24" s="7" t="s">
        <v>120</v>
      </c>
      <c r="D24" s="7" t="s">
        <v>121</v>
      </c>
      <c r="E24" s="8">
        <v>81</v>
      </c>
      <c r="F24" s="9">
        <v>114</v>
      </c>
      <c r="G24" s="9"/>
      <c r="H24" s="35" t="s">
        <v>122</v>
      </c>
    </row>
    <row r="25" spans="2:8" x14ac:dyDescent="0.25">
      <c r="B25" s="4">
        <v>21</v>
      </c>
      <c r="C25" s="11" t="s">
        <v>123</v>
      </c>
      <c r="D25" s="11" t="s">
        <v>124</v>
      </c>
      <c r="E25" s="36">
        <v>66</v>
      </c>
      <c r="F25" s="4">
        <v>73</v>
      </c>
      <c r="G25" s="4"/>
      <c r="H25" s="33" t="s">
        <v>125</v>
      </c>
    </row>
    <row r="26" spans="2:8" x14ac:dyDescent="0.25">
      <c r="B26" s="4">
        <v>22</v>
      </c>
      <c r="C26" s="11" t="s">
        <v>126</v>
      </c>
      <c r="D26" s="11" t="s">
        <v>127</v>
      </c>
      <c r="E26" s="36">
        <v>63</v>
      </c>
      <c r="F26" s="4">
        <v>0</v>
      </c>
      <c r="G26" s="4"/>
      <c r="H26" s="33" t="s">
        <v>128</v>
      </c>
    </row>
    <row r="27" spans="2:8" x14ac:dyDescent="0.25">
      <c r="B27" s="4">
        <v>23</v>
      </c>
      <c r="C27" s="11" t="s">
        <v>129</v>
      </c>
      <c r="D27" s="11" t="s">
        <v>130</v>
      </c>
      <c r="E27" s="36">
        <v>14</v>
      </c>
      <c r="F27" s="4">
        <v>25</v>
      </c>
      <c r="G27" s="4"/>
      <c r="H27" s="33" t="s">
        <v>125</v>
      </c>
    </row>
    <row r="28" spans="2:8" x14ac:dyDescent="0.25">
      <c r="B28" s="4">
        <v>24</v>
      </c>
      <c r="C28" s="7" t="s">
        <v>131</v>
      </c>
      <c r="D28" s="7" t="s">
        <v>132</v>
      </c>
      <c r="E28" s="8">
        <v>53</v>
      </c>
      <c r="F28" s="9">
        <v>73</v>
      </c>
      <c r="G28" s="9"/>
      <c r="H28" s="4"/>
    </row>
    <row r="29" spans="2:8" x14ac:dyDescent="0.25">
      <c r="B29" s="4">
        <v>25</v>
      </c>
      <c r="C29" s="37" t="s">
        <v>133</v>
      </c>
      <c r="D29" s="37" t="s">
        <v>134</v>
      </c>
      <c r="E29" s="4"/>
      <c r="F29" s="9">
        <v>68</v>
      </c>
      <c r="G29" s="9"/>
      <c r="H29" s="4"/>
    </row>
    <row r="30" spans="2:8" x14ac:dyDescent="0.25">
      <c r="B30" s="4">
        <v>26</v>
      </c>
      <c r="C30" s="37" t="s">
        <v>135</v>
      </c>
      <c r="D30" s="37" t="s">
        <v>136</v>
      </c>
      <c r="E30" s="9"/>
      <c r="F30" s="9">
        <v>100</v>
      </c>
      <c r="G30" s="9"/>
      <c r="H30" s="4"/>
    </row>
    <row r="31" spans="2:8" x14ac:dyDescent="0.25">
      <c r="B31" s="4">
        <v>27</v>
      </c>
      <c r="C31" s="38" t="s">
        <v>137</v>
      </c>
      <c r="D31" s="38" t="s">
        <v>138</v>
      </c>
      <c r="E31" s="9"/>
      <c r="F31" s="9">
        <v>38</v>
      </c>
      <c r="G31" s="9"/>
      <c r="H31" s="4"/>
    </row>
    <row r="32" spans="2:8" x14ac:dyDescent="0.25">
      <c r="B32" s="4">
        <v>28</v>
      </c>
      <c r="C32" s="3"/>
      <c r="D32" s="3"/>
      <c r="E32" s="9"/>
      <c r="F32" s="9"/>
      <c r="G32" s="9"/>
      <c r="H32" s="4"/>
    </row>
    <row r="33" spans="2:8" x14ac:dyDescent="0.25">
      <c r="B33" s="4">
        <v>29</v>
      </c>
      <c r="C33" s="17"/>
      <c r="D33" s="17"/>
      <c r="E33" s="9"/>
      <c r="F33" s="9"/>
      <c r="G33" s="9"/>
      <c r="H33" s="4"/>
    </row>
    <row r="34" spans="2:8" x14ac:dyDescent="0.25">
      <c r="B34" s="4">
        <v>30</v>
      </c>
      <c r="C34" s="3"/>
      <c r="D34" s="3"/>
      <c r="E34" s="9"/>
      <c r="F34" s="9"/>
      <c r="G34" s="9"/>
      <c r="H34" s="4"/>
    </row>
    <row r="35" spans="2:8" x14ac:dyDescent="0.25">
      <c r="B35" s="2"/>
      <c r="E35" s="2"/>
    </row>
    <row r="36" spans="2:8" x14ac:dyDescent="0.25">
      <c r="C36" s="18"/>
    </row>
    <row r="37" spans="2:8" ht="45" x14ac:dyDescent="0.25">
      <c r="C37" s="9" t="s">
        <v>61</v>
      </c>
      <c r="D37" s="9" t="s">
        <v>62</v>
      </c>
      <c r="E37" s="19"/>
    </row>
    <row r="38" spans="2:8" x14ac:dyDescent="0.25">
      <c r="C38" s="20" t="s">
        <v>63</v>
      </c>
      <c r="D38" s="4">
        <f>COUNTIF(E5:E34,"&lt;40")</f>
        <v>3</v>
      </c>
      <c r="E38" s="2"/>
    </row>
    <row r="39" spans="2:8" x14ac:dyDescent="0.25">
      <c r="C39" s="21" t="s">
        <v>64</v>
      </c>
      <c r="D39" s="4">
        <f>SUMPRODUCT((E5:E34&gt;=40)*(E5:E34&lt;=69))</f>
        <v>7</v>
      </c>
      <c r="E39" s="2"/>
    </row>
    <row r="40" spans="2:8" x14ac:dyDescent="0.25">
      <c r="C40" s="22" t="s">
        <v>65</v>
      </c>
      <c r="D40" s="4">
        <f>SUMPRODUCT((E5:E34&gt;=70)*(E5:E34&lt;=80))</f>
        <v>5</v>
      </c>
      <c r="E40" s="2"/>
    </row>
    <row r="41" spans="2:8" x14ac:dyDescent="0.25">
      <c r="C41" s="23" t="s">
        <v>66</v>
      </c>
      <c r="D41" s="4">
        <f>SUMPRODUCT((E5:E34&gt;=81)*(E5:E34&lt;=101))</f>
        <v>5</v>
      </c>
      <c r="E41" s="2"/>
    </row>
    <row r="42" spans="2:8" x14ac:dyDescent="0.25">
      <c r="C42" s="24" t="s">
        <v>67</v>
      </c>
      <c r="D42" s="4">
        <f>COUNTIF(E5:E34,"&gt;101")</f>
        <v>4</v>
      </c>
      <c r="E42" s="2"/>
    </row>
    <row r="43" spans="2:8" x14ac:dyDescent="0.25">
      <c r="C43" s="25" t="s">
        <v>68</v>
      </c>
      <c r="D43" s="26">
        <f>SUM(D38:D42)</f>
        <v>24</v>
      </c>
      <c r="E43" s="2"/>
    </row>
    <row r="44" spans="2:8" x14ac:dyDescent="0.25">
      <c r="C44" s="27" t="s">
        <v>69</v>
      </c>
      <c r="D44" s="28">
        <v>1</v>
      </c>
      <c r="E44" s="2"/>
    </row>
    <row r="45" spans="2:8" x14ac:dyDescent="0.25">
      <c r="C45" s="29" t="s">
        <v>70</v>
      </c>
      <c r="D45" s="4">
        <f>COUNTIF(E5:E34,"Absent")</f>
        <v>0</v>
      </c>
      <c r="E45" s="2"/>
    </row>
    <row r="46" spans="2:8" x14ac:dyDescent="0.25">
      <c r="C46" s="25" t="s">
        <v>71</v>
      </c>
      <c r="D46" s="26">
        <f>SUM(D43:D45)</f>
        <v>25</v>
      </c>
      <c r="E46" s="2"/>
    </row>
    <row r="49" spans="3:4" ht="45" x14ac:dyDescent="0.25">
      <c r="C49" s="9" t="s">
        <v>72</v>
      </c>
      <c r="D49" s="9" t="s">
        <v>62</v>
      </c>
    </row>
    <row r="50" spans="3:4" x14ac:dyDescent="0.25">
      <c r="C50" s="20" t="s">
        <v>63</v>
      </c>
      <c r="D50" s="4">
        <f>COUNTIF(F5:F34,"&lt;40")</f>
        <v>8</v>
      </c>
    </row>
    <row r="51" spans="3:4" x14ac:dyDescent="0.25">
      <c r="C51" s="21" t="s">
        <v>64</v>
      </c>
      <c r="D51" s="4">
        <f>SUMPRODUCT((F5:F34&gt;=40)*(F5:F34&lt;=69))</f>
        <v>1</v>
      </c>
    </row>
    <row r="52" spans="3:4" x14ac:dyDescent="0.25">
      <c r="C52" s="22" t="s">
        <v>65</v>
      </c>
      <c r="D52" s="4">
        <f>SUMPRODUCT((F5:F34&gt;=70)*(F5:F34&lt;=80))</f>
        <v>5</v>
      </c>
    </row>
    <row r="53" spans="3:4" x14ac:dyDescent="0.25">
      <c r="C53" s="23" t="s">
        <v>66</v>
      </c>
      <c r="D53" s="4">
        <f>SUMPRODUCT((F5:F34&gt;=81)*(F5:F34&lt;=101))</f>
        <v>5</v>
      </c>
    </row>
    <row r="54" spans="3:4" x14ac:dyDescent="0.25">
      <c r="C54" s="24" t="s">
        <v>67</v>
      </c>
      <c r="D54" s="4">
        <f>COUNTIF(F5:F34,"&gt;101")</f>
        <v>8</v>
      </c>
    </row>
    <row r="55" spans="3:4" x14ac:dyDescent="0.25">
      <c r="C55" s="25" t="s">
        <v>68</v>
      </c>
      <c r="D55" s="26">
        <v>21</v>
      </c>
    </row>
    <row r="56" spans="3:4" x14ac:dyDescent="0.25">
      <c r="C56" s="27" t="s">
        <v>69</v>
      </c>
      <c r="D56" s="28">
        <f>COUNTIF(F5:F34,"Non évaluable")</f>
        <v>0</v>
      </c>
    </row>
    <row r="57" spans="3:4" x14ac:dyDescent="0.25">
      <c r="C57" s="29" t="s">
        <v>70</v>
      </c>
      <c r="D57" s="4">
        <v>5</v>
      </c>
    </row>
    <row r="58" spans="3:4" x14ac:dyDescent="0.25">
      <c r="C58" s="25" t="s">
        <v>71</v>
      </c>
      <c r="D58" s="26">
        <v>26</v>
      </c>
    </row>
    <row r="61" spans="3:4" ht="45" x14ac:dyDescent="0.25">
      <c r="C61" s="9" t="s">
        <v>73</v>
      </c>
      <c r="D61" s="9" t="s">
        <v>62</v>
      </c>
    </row>
    <row r="62" spans="3:4" x14ac:dyDescent="0.25">
      <c r="C62" s="20" t="s">
        <v>63</v>
      </c>
      <c r="D62" s="4">
        <f>COUNTIF(G5:G34,"&lt;40")</f>
        <v>0</v>
      </c>
    </row>
    <row r="63" spans="3:4" x14ac:dyDescent="0.25">
      <c r="C63" s="21" t="s">
        <v>64</v>
      </c>
      <c r="D63" s="4">
        <f>SUMPRODUCT((G5:G34&gt;=40)*(G5:G34&lt;=69))</f>
        <v>0</v>
      </c>
    </row>
    <row r="64" spans="3:4" x14ac:dyDescent="0.25">
      <c r="C64" s="22" t="s">
        <v>65</v>
      </c>
      <c r="D64" s="4">
        <f>SUMPRODUCT((G5:G34&gt;=70)*(G5:G34&lt;=80))</f>
        <v>0</v>
      </c>
    </row>
    <row r="65" spans="3:4" x14ac:dyDescent="0.25">
      <c r="C65" s="23" t="s">
        <v>66</v>
      </c>
      <c r="D65" s="4">
        <f>SUMPRODUCT((G5:G34&gt;=81)*(G5:G34&lt;=101))</f>
        <v>0</v>
      </c>
    </row>
    <row r="66" spans="3:4" x14ac:dyDescent="0.25">
      <c r="C66" s="24" t="s">
        <v>67</v>
      </c>
      <c r="D66" s="4">
        <f>COUNTIF(G5:G34,"&gt;101")</f>
        <v>0</v>
      </c>
    </row>
    <row r="67" spans="3:4" x14ac:dyDescent="0.25">
      <c r="C67" s="25" t="s">
        <v>68</v>
      </c>
      <c r="D67" s="26">
        <f>SUM(D62:D66)</f>
        <v>0</v>
      </c>
    </row>
    <row r="68" spans="3:4" x14ac:dyDescent="0.25">
      <c r="C68" s="27" t="s">
        <v>69</v>
      </c>
      <c r="D68" s="28">
        <f>COUNTIF(G5:G34,"Non évaluable")</f>
        <v>0</v>
      </c>
    </row>
    <row r="69" spans="3:4" x14ac:dyDescent="0.25">
      <c r="C69" s="29" t="s">
        <v>70</v>
      </c>
      <c r="D69" s="4">
        <f>COUNTIF(G5:G34,"Absent")</f>
        <v>0</v>
      </c>
    </row>
    <row r="70" spans="3:4" x14ac:dyDescent="0.25">
      <c r="C70" s="25" t="s">
        <v>71</v>
      </c>
      <c r="D70" s="26">
        <f>SUM(D67:D69)</f>
        <v>0</v>
      </c>
    </row>
  </sheetData>
  <conditionalFormatting sqref="E5:G34">
    <cfRule type="cellIs" dxfId="189" priority="14" operator="greaterThan">
      <formula>101</formula>
    </cfRule>
  </conditionalFormatting>
  <conditionalFormatting sqref="E5:G34">
    <cfRule type="cellIs" dxfId="188" priority="13" operator="between">
      <formula>81</formula>
      <formula>101</formula>
    </cfRule>
  </conditionalFormatting>
  <conditionalFormatting sqref="E5:G34">
    <cfRule type="cellIs" dxfId="187" priority="12" operator="between">
      <formula>70</formula>
      <formula>80</formula>
    </cfRule>
  </conditionalFormatting>
  <conditionalFormatting sqref="E5:G34">
    <cfRule type="cellIs" dxfId="186" priority="11" operator="between">
      <formula>40</formula>
      <formula>69</formula>
    </cfRule>
  </conditionalFormatting>
  <conditionalFormatting sqref="E5:G34">
    <cfRule type="cellIs" dxfId="185" priority="10" operator="lessThan">
      <formula>40</formula>
    </cfRule>
  </conditionalFormatting>
  <conditionalFormatting sqref="E5:G34">
    <cfRule type="containsText" dxfId="184" priority="9" operator="containsText" text="Absent">
      <formula>NOT(ISERROR(SEARCH("Absent",E5)))</formula>
    </cfRule>
  </conditionalFormatting>
  <conditionalFormatting sqref="E5:G34">
    <cfRule type="containsText" dxfId="183" priority="8" operator="containsText" text="Non évaluable">
      <formula>NOT(ISERROR(SEARCH("Non évaluable",E5)))</formula>
    </cfRule>
  </conditionalFormatting>
  <conditionalFormatting sqref="E30">
    <cfRule type="cellIs" dxfId="182" priority="7" operator="greaterThan">
      <formula>101</formula>
    </cfRule>
  </conditionalFormatting>
  <conditionalFormatting sqref="E30">
    <cfRule type="cellIs" dxfId="181" priority="6" operator="between">
      <formula>81</formula>
      <formula>101</formula>
    </cfRule>
  </conditionalFormatting>
  <conditionalFormatting sqref="E30">
    <cfRule type="cellIs" dxfId="180" priority="5" operator="between">
      <formula>70</formula>
      <formula>80</formula>
    </cfRule>
  </conditionalFormatting>
  <conditionalFormatting sqref="E30">
    <cfRule type="cellIs" dxfId="179" priority="4" operator="between">
      <formula>40</formula>
      <formula>69</formula>
    </cfRule>
  </conditionalFormatting>
  <conditionalFormatting sqref="E30">
    <cfRule type="cellIs" dxfId="178" priority="3" operator="lessThan">
      <formula>40</formula>
    </cfRule>
  </conditionalFormatting>
  <conditionalFormatting sqref="E30">
    <cfRule type="containsText" dxfId="177" priority="2" operator="containsText" text="Absent">
      <formula>NOT(ISERROR(SEARCH("Absent",E30)))</formula>
    </cfRule>
  </conditionalFormatting>
  <conditionalFormatting sqref="E30">
    <cfRule type="containsText" dxfId="176" priority="1" operator="containsText" text="Non évaluable">
      <formula>NOT(ISERROR(SEARCH("Non évaluable",E30)))</formula>
    </cfRule>
  </conditionalFormatting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K74" sqref="K74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139</v>
      </c>
      <c r="D2" s="4" t="s">
        <v>140</v>
      </c>
      <c r="E2" s="1" t="s">
        <v>141</v>
      </c>
      <c r="F2" s="3" t="s">
        <v>142</v>
      </c>
      <c r="G2" s="3"/>
    </row>
    <row r="4" spans="2:8" x14ac:dyDescent="0.25">
      <c r="C4" s="5" t="s">
        <v>3</v>
      </c>
      <c r="D4" s="5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2:8" x14ac:dyDescent="0.25">
      <c r="B5" s="4">
        <v>1</v>
      </c>
      <c r="C5" s="17"/>
      <c r="D5" s="17" t="s">
        <v>143</v>
      </c>
      <c r="E5" s="9"/>
      <c r="F5" s="9">
        <v>38</v>
      </c>
      <c r="G5" s="9"/>
      <c r="H5" s="10"/>
    </row>
    <row r="6" spans="2:8" x14ac:dyDescent="0.25">
      <c r="B6" s="4">
        <v>2</v>
      </c>
      <c r="C6" s="17"/>
      <c r="D6" s="17" t="s">
        <v>144</v>
      </c>
      <c r="E6" s="9"/>
      <c r="F6" s="9">
        <v>104</v>
      </c>
      <c r="G6" s="9"/>
      <c r="H6" s="10"/>
    </row>
    <row r="7" spans="2:8" x14ac:dyDescent="0.25">
      <c r="B7" s="4">
        <v>3</v>
      </c>
      <c r="C7" s="17"/>
      <c r="D7" s="17" t="s">
        <v>145</v>
      </c>
      <c r="E7" s="9"/>
      <c r="F7" s="9">
        <v>63</v>
      </c>
      <c r="G7" s="9"/>
      <c r="H7" s="10"/>
    </row>
    <row r="8" spans="2:8" x14ac:dyDescent="0.25">
      <c r="B8" s="4">
        <v>4</v>
      </c>
      <c r="C8" s="17"/>
      <c r="D8" s="17" t="s">
        <v>146</v>
      </c>
      <c r="E8" s="9"/>
      <c r="F8" s="9">
        <v>102</v>
      </c>
      <c r="G8" s="9"/>
      <c r="H8" s="10"/>
    </row>
    <row r="9" spans="2:8" ht="15" customHeight="1" x14ac:dyDescent="0.25">
      <c r="B9" s="4">
        <v>5</v>
      </c>
      <c r="C9" s="17"/>
      <c r="D9" s="17" t="s">
        <v>147</v>
      </c>
      <c r="E9" s="9"/>
      <c r="F9" s="9">
        <v>99</v>
      </c>
      <c r="G9" s="9"/>
      <c r="H9" s="10"/>
    </row>
    <row r="10" spans="2:8" x14ac:dyDescent="0.25">
      <c r="B10" s="4">
        <v>6</v>
      </c>
      <c r="C10" s="17"/>
      <c r="D10" s="17" t="s">
        <v>148</v>
      </c>
      <c r="E10" s="9"/>
      <c r="F10" s="9">
        <v>87</v>
      </c>
      <c r="G10" s="9"/>
      <c r="H10" s="10"/>
    </row>
    <row r="11" spans="2:8" x14ac:dyDescent="0.25">
      <c r="B11" s="4">
        <v>7</v>
      </c>
      <c r="C11" s="17"/>
      <c r="D11" s="17" t="s">
        <v>149</v>
      </c>
      <c r="E11" s="9"/>
      <c r="F11" s="9">
        <v>94</v>
      </c>
      <c r="G11" s="9"/>
      <c r="H11" s="10"/>
    </row>
    <row r="12" spans="2:8" x14ac:dyDescent="0.25">
      <c r="B12" s="4">
        <v>8</v>
      </c>
      <c r="C12" s="17"/>
      <c r="D12" s="17" t="s">
        <v>150</v>
      </c>
      <c r="E12" s="9"/>
      <c r="F12" s="9">
        <v>87</v>
      </c>
      <c r="G12" s="9"/>
      <c r="H12" s="10"/>
    </row>
    <row r="13" spans="2:8" x14ac:dyDescent="0.25">
      <c r="B13" s="4">
        <v>9</v>
      </c>
      <c r="C13" s="17"/>
      <c r="D13" s="17" t="s">
        <v>151</v>
      </c>
      <c r="E13" s="9"/>
      <c r="F13" s="9">
        <v>53</v>
      </c>
      <c r="G13" s="9"/>
      <c r="H13" s="10"/>
    </row>
    <row r="14" spans="2:8" x14ac:dyDescent="0.25">
      <c r="B14" s="4">
        <v>10</v>
      </c>
      <c r="C14" s="17"/>
      <c r="D14" s="17" t="s">
        <v>152</v>
      </c>
      <c r="E14" s="9"/>
      <c r="F14" s="9">
        <v>98</v>
      </c>
      <c r="G14" s="9"/>
      <c r="H14" s="10"/>
    </row>
    <row r="15" spans="2:8" x14ac:dyDescent="0.25">
      <c r="B15" s="4">
        <v>11</v>
      </c>
      <c r="C15" s="17"/>
      <c r="D15" s="17" t="s">
        <v>153</v>
      </c>
      <c r="E15" s="9"/>
      <c r="F15" s="9">
        <v>39</v>
      </c>
      <c r="G15" s="9"/>
      <c r="H15" s="10"/>
    </row>
    <row r="16" spans="2:8" ht="15" customHeight="1" x14ac:dyDescent="0.25">
      <c r="B16" s="4">
        <v>12</v>
      </c>
      <c r="C16" s="17"/>
      <c r="D16" s="17" t="s">
        <v>154</v>
      </c>
      <c r="E16" s="9"/>
      <c r="F16" s="9">
        <v>152</v>
      </c>
      <c r="G16" s="9"/>
      <c r="H16" s="10" t="s">
        <v>155</v>
      </c>
    </row>
    <row r="17" spans="2:8" x14ac:dyDescent="0.25">
      <c r="B17" s="4">
        <v>13</v>
      </c>
      <c r="C17" s="17"/>
      <c r="D17" s="17" t="s">
        <v>156</v>
      </c>
      <c r="E17" s="9"/>
      <c r="F17" s="9">
        <v>56</v>
      </c>
      <c r="G17" s="9"/>
      <c r="H17" s="10"/>
    </row>
    <row r="18" spans="2:8" x14ac:dyDescent="0.25">
      <c r="B18" s="4">
        <v>14</v>
      </c>
      <c r="C18" s="17"/>
      <c r="D18" s="17" t="s">
        <v>157</v>
      </c>
      <c r="E18" s="9"/>
      <c r="F18" s="9">
        <v>83</v>
      </c>
      <c r="G18" s="9"/>
      <c r="H18" s="10"/>
    </row>
    <row r="19" spans="2:8" x14ac:dyDescent="0.25">
      <c r="B19" s="4">
        <v>15</v>
      </c>
      <c r="C19" s="17"/>
      <c r="D19" s="17" t="s">
        <v>158</v>
      </c>
      <c r="E19" s="9"/>
      <c r="F19" s="9">
        <v>74</v>
      </c>
      <c r="G19" s="9"/>
      <c r="H19" s="10"/>
    </row>
    <row r="20" spans="2:8" x14ac:dyDescent="0.25">
      <c r="B20" s="4">
        <v>16</v>
      </c>
      <c r="C20" s="17"/>
      <c r="D20" s="17" t="s">
        <v>159</v>
      </c>
      <c r="E20" s="9"/>
      <c r="F20" s="9">
        <v>68</v>
      </c>
      <c r="G20" s="9"/>
      <c r="H20" s="10"/>
    </row>
    <row r="21" spans="2:8" x14ac:dyDescent="0.25">
      <c r="B21" s="4">
        <v>17</v>
      </c>
      <c r="C21" s="17"/>
      <c r="D21" s="17" t="s">
        <v>160</v>
      </c>
      <c r="E21" s="9"/>
      <c r="F21" s="9">
        <v>78</v>
      </c>
      <c r="G21" s="9"/>
      <c r="H21" s="14"/>
    </row>
    <row r="22" spans="2:8" x14ac:dyDescent="0.25">
      <c r="B22" s="4">
        <v>18</v>
      </c>
      <c r="C22" s="17"/>
      <c r="D22" s="39" t="s">
        <v>161</v>
      </c>
      <c r="E22" s="9"/>
      <c r="F22" s="9">
        <v>45</v>
      </c>
      <c r="G22" s="9"/>
      <c r="H22" s="40"/>
    </row>
    <row r="23" spans="2:8" x14ac:dyDescent="0.25">
      <c r="B23" s="4">
        <v>19</v>
      </c>
      <c r="C23" s="3"/>
      <c r="D23" s="41" t="s">
        <v>162</v>
      </c>
      <c r="E23" s="9"/>
      <c r="F23" s="9">
        <v>25</v>
      </c>
      <c r="G23" s="9"/>
      <c r="H23" s="40"/>
    </row>
    <row r="24" spans="2:8" x14ac:dyDescent="0.25">
      <c r="B24" s="4">
        <v>20</v>
      </c>
      <c r="C24" s="16"/>
      <c r="D24" s="16" t="s">
        <v>163</v>
      </c>
      <c r="E24" s="9"/>
      <c r="F24" s="9">
        <v>58</v>
      </c>
      <c r="G24" s="9"/>
      <c r="H24" s="14"/>
    </row>
    <row r="25" spans="2:8" x14ac:dyDescent="0.25">
      <c r="B25" s="4">
        <v>21</v>
      </c>
      <c r="C25" s="16"/>
      <c r="D25" s="16" t="s">
        <v>164</v>
      </c>
      <c r="E25" s="4"/>
      <c r="F25" s="4">
        <v>63</v>
      </c>
      <c r="G25" s="4"/>
      <c r="H25" s="14"/>
    </row>
    <row r="26" spans="2:8" x14ac:dyDescent="0.25">
      <c r="B26" s="4">
        <v>22</v>
      </c>
      <c r="C26" s="16"/>
      <c r="D26" s="16" t="s">
        <v>165</v>
      </c>
      <c r="E26" s="4"/>
      <c r="F26" s="4">
        <v>71</v>
      </c>
      <c r="G26" s="4"/>
      <c r="H26" s="14"/>
    </row>
    <row r="27" spans="2:8" x14ac:dyDescent="0.25">
      <c r="B27" s="4">
        <v>23</v>
      </c>
      <c r="C27" s="16"/>
      <c r="D27" s="42" t="s">
        <v>166</v>
      </c>
      <c r="E27" s="4"/>
      <c r="F27" s="4">
        <v>38</v>
      </c>
      <c r="G27" s="4"/>
      <c r="H27" s="40"/>
    </row>
    <row r="28" spans="2:8" x14ac:dyDescent="0.25">
      <c r="B28" s="4">
        <v>24</v>
      </c>
      <c r="C28" s="16"/>
      <c r="D28" s="16"/>
      <c r="E28" s="9"/>
      <c r="F28" s="9"/>
      <c r="G28" s="9"/>
      <c r="H28" s="14"/>
    </row>
    <row r="29" spans="2:8" x14ac:dyDescent="0.25">
      <c r="B29" s="4">
        <v>25</v>
      </c>
      <c r="C29" s="16"/>
      <c r="D29" s="16"/>
      <c r="E29" s="4"/>
      <c r="F29" s="9"/>
      <c r="G29" s="9"/>
      <c r="H29" s="14"/>
    </row>
    <row r="30" spans="2:8" x14ac:dyDescent="0.25">
      <c r="B30" s="4">
        <v>26</v>
      </c>
      <c r="C30" s="16"/>
      <c r="D30" s="16"/>
      <c r="E30" s="9"/>
      <c r="F30" s="9"/>
      <c r="G30" s="9"/>
      <c r="H30" s="4"/>
    </row>
    <row r="31" spans="2:8" x14ac:dyDescent="0.25">
      <c r="B31" s="4">
        <v>27</v>
      </c>
      <c r="C31" s="3"/>
      <c r="D31" s="3"/>
      <c r="E31" s="9"/>
      <c r="F31" s="9"/>
      <c r="G31" s="9"/>
      <c r="H31" s="4"/>
    </row>
    <row r="32" spans="2:8" x14ac:dyDescent="0.25">
      <c r="B32" s="4">
        <v>28</v>
      </c>
      <c r="C32" s="3"/>
      <c r="D32" s="3"/>
      <c r="E32" s="9"/>
      <c r="F32" s="9"/>
      <c r="G32" s="9"/>
      <c r="H32" s="4"/>
    </row>
    <row r="33" spans="2:8" x14ac:dyDescent="0.25">
      <c r="B33" s="4">
        <v>29</v>
      </c>
      <c r="C33" s="17"/>
      <c r="D33" s="17"/>
      <c r="E33" s="9"/>
      <c r="F33" s="9"/>
      <c r="G33" s="9"/>
      <c r="H33" s="4"/>
    </row>
    <row r="34" spans="2:8" x14ac:dyDescent="0.25">
      <c r="B34" s="4">
        <v>30</v>
      </c>
      <c r="C34" s="3"/>
      <c r="D34" s="3"/>
      <c r="E34" s="9"/>
      <c r="F34" s="9"/>
      <c r="G34" s="9"/>
      <c r="H34" s="4"/>
    </row>
    <row r="35" spans="2:8" x14ac:dyDescent="0.25">
      <c r="B35" s="2"/>
      <c r="E35" s="2"/>
    </row>
    <row r="36" spans="2:8" x14ac:dyDescent="0.25">
      <c r="C36" s="18"/>
    </row>
    <row r="37" spans="2:8" ht="45" x14ac:dyDescent="0.25">
      <c r="C37" s="9" t="s">
        <v>61</v>
      </c>
      <c r="D37" s="9" t="s">
        <v>62</v>
      </c>
      <c r="E37" s="19"/>
    </row>
    <row r="38" spans="2:8" x14ac:dyDescent="0.25">
      <c r="C38" s="20" t="s">
        <v>63</v>
      </c>
      <c r="D38" s="4">
        <f>COUNTIF(E5:E34,"&lt;40")</f>
        <v>0</v>
      </c>
      <c r="E38" s="2"/>
    </row>
    <row r="39" spans="2:8" x14ac:dyDescent="0.25">
      <c r="C39" s="21" t="s">
        <v>64</v>
      </c>
      <c r="D39" s="4">
        <f>SUMPRODUCT((E5:E34&gt;=40)*(E5:E34&lt;=69))</f>
        <v>0</v>
      </c>
      <c r="E39" s="2"/>
    </row>
    <row r="40" spans="2:8" x14ac:dyDescent="0.25">
      <c r="C40" s="22" t="s">
        <v>65</v>
      </c>
      <c r="D40" s="4">
        <f>SUMPRODUCT((E5:E34&gt;=70)*(E5:E34&lt;=80))</f>
        <v>0</v>
      </c>
      <c r="E40" s="2"/>
    </row>
    <row r="41" spans="2:8" x14ac:dyDescent="0.25">
      <c r="C41" s="23" t="s">
        <v>66</v>
      </c>
      <c r="D41" s="4">
        <f>SUMPRODUCT((E5:E34&gt;=81)*(E5:E34&lt;=101))</f>
        <v>0</v>
      </c>
      <c r="E41" s="2"/>
    </row>
    <row r="42" spans="2:8" x14ac:dyDescent="0.25">
      <c r="C42" s="24" t="s">
        <v>67</v>
      </c>
      <c r="D42" s="4">
        <f>COUNTIF(E5:E34,"&gt;101")</f>
        <v>0</v>
      </c>
      <c r="E42" s="2"/>
    </row>
    <row r="43" spans="2:8" x14ac:dyDescent="0.25">
      <c r="C43" s="25" t="s">
        <v>68</v>
      </c>
      <c r="D43" s="26">
        <f>SUM(D38:D42)</f>
        <v>0</v>
      </c>
      <c r="E43" s="2"/>
    </row>
    <row r="44" spans="2:8" x14ac:dyDescent="0.25">
      <c r="C44" s="27" t="s">
        <v>69</v>
      </c>
      <c r="D44" s="28">
        <f>COUNTIF(E5:E34,"Non évaluable")</f>
        <v>0</v>
      </c>
      <c r="E44" s="2"/>
    </row>
    <row r="45" spans="2:8" x14ac:dyDescent="0.25">
      <c r="C45" s="29" t="s">
        <v>70</v>
      </c>
      <c r="D45" s="4">
        <f>COUNTIF(E5:E34,"Absent")</f>
        <v>0</v>
      </c>
      <c r="E45" s="2"/>
    </row>
    <row r="46" spans="2:8" x14ac:dyDescent="0.25">
      <c r="C46" s="25" t="s">
        <v>71</v>
      </c>
      <c r="D46" s="26">
        <f>SUM(D43:D45)</f>
        <v>0</v>
      </c>
      <c r="E46" s="2"/>
    </row>
    <row r="49" spans="3:4" ht="45" x14ac:dyDescent="0.25">
      <c r="C49" s="9" t="s">
        <v>72</v>
      </c>
      <c r="D49" s="9" t="s">
        <v>62</v>
      </c>
    </row>
    <row r="50" spans="3:4" x14ac:dyDescent="0.25">
      <c r="C50" s="20" t="s">
        <v>63</v>
      </c>
      <c r="D50" s="4">
        <f>COUNTIF(F5:F34,"&lt;40")</f>
        <v>4</v>
      </c>
    </row>
    <row r="51" spans="3:4" x14ac:dyDescent="0.25">
      <c r="C51" s="21" t="s">
        <v>64</v>
      </c>
      <c r="D51" s="4">
        <f>SUMPRODUCT((F5:F34&gt;=40)*(F5:F34&lt;=69))</f>
        <v>7</v>
      </c>
    </row>
    <row r="52" spans="3:4" x14ac:dyDescent="0.25">
      <c r="C52" s="22" t="s">
        <v>65</v>
      </c>
      <c r="D52" s="4">
        <f>SUMPRODUCT((F5:F34&gt;=70)*(F5:F34&lt;=80))</f>
        <v>3</v>
      </c>
    </row>
    <row r="53" spans="3:4" x14ac:dyDescent="0.25">
      <c r="C53" s="23" t="s">
        <v>66</v>
      </c>
      <c r="D53" s="4">
        <f>SUMPRODUCT((F5:F34&gt;=81)*(F5:F34&lt;=101))</f>
        <v>6</v>
      </c>
    </row>
    <row r="54" spans="3:4" x14ac:dyDescent="0.25">
      <c r="C54" s="24" t="s">
        <v>67</v>
      </c>
      <c r="D54" s="4">
        <f>COUNTIF(F5:F34,"&gt;101")</f>
        <v>3</v>
      </c>
    </row>
    <row r="55" spans="3:4" x14ac:dyDescent="0.25">
      <c r="C55" s="25" t="s">
        <v>68</v>
      </c>
      <c r="D55" s="26">
        <f>SUM(D50:D54)</f>
        <v>23</v>
      </c>
    </row>
    <row r="56" spans="3:4" x14ac:dyDescent="0.25">
      <c r="C56" s="27" t="s">
        <v>69</v>
      </c>
      <c r="D56" s="28">
        <f>COUNTIF(F5:F34,"Non évaluable")</f>
        <v>0</v>
      </c>
    </row>
    <row r="57" spans="3:4" x14ac:dyDescent="0.25">
      <c r="C57" s="29" t="s">
        <v>70</v>
      </c>
      <c r="D57" s="4">
        <f>COUNTIF(F5:F34,"Absent")</f>
        <v>0</v>
      </c>
    </row>
    <row r="58" spans="3:4" x14ac:dyDescent="0.25">
      <c r="C58" s="25" t="s">
        <v>71</v>
      </c>
      <c r="D58" s="26">
        <f>SUM(D55:D57)</f>
        <v>23</v>
      </c>
    </row>
    <row r="61" spans="3:4" ht="45" x14ac:dyDescent="0.25">
      <c r="C61" s="9" t="s">
        <v>73</v>
      </c>
      <c r="D61" s="9" t="s">
        <v>62</v>
      </c>
    </row>
    <row r="62" spans="3:4" x14ac:dyDescent="0.25">
      <c r="C62" s="20" t="s">
        <v>63</v>
      </c>
      <c r="D62" s="4">
        <f>COUNTIF(G5:G34,"&lt;40")</f>
        <v>0</v>
      </c>
    </row>
    <row r="63" spans="3:4" x14ac:dyDescent="0.25">
      <c r="C63" s="21" t="s">
        <v>64</v>
      </c>
      <c r="D63" s="4">
        <f>SUMPRODUCT((G5:G34&gt;=40)*(G5:G34&lt;=69))</f>
        <v>0</v>
      </c>
    </row>
    <row r="64" spans="3:4" x14ac:dyDescent="0.25">
      <c r="C64" s="22" t="s">
        <v>65</v>
      </c>
      <c r="D64" s="4">
        <f>SUMPRODUCT((G5:G34&gt;=70)*(G5:G34&lt;=80))</f>
        <v>0</v>
      </c>
    </row>
    <row r="65" spans="3:4" x14ac:dyDescent="0.25">
      <c r="C65" s="23" t="s">
        <v>66</v>
      </c>
      <c r="D65" s="4">
        <f>SUMPRODUCT((G5:G34&gt;=81)*(G5:G34&lt;=101))</f>
        <v>0</v>
      </c>
    </row>
    <row r="66" spans="3:4" x14ac:dyDescent="0.25">
      <c r="C66" s="24" t="s">
        <v>67</v>
      </c>
      <c r="D66" s="4">
        <f>COUNTIF(G5:G34,"&gt;101")</f>
        <v>0</v>
      </c>
    </row>
    <row r="67" spans="3:4" x14ac:dyDescent="0.25">
      <c r="C67" s="25" t="s">
        <v>68</v>
      </c>
      <c r="D67" s="26">
        <f>SUM(D62:D66)</f>
        <v>0</v>
      </c>
    </row>
    <row r="68" spans="3:4" x14ac:dyDescent="0.25">
      <c r="C68" s="27" t="s">
        <v>69</v>
      </c>
      <c r="D68" s="28">
        <f>COUNTIF(G5:G34,"Non évaluable")</f>
        <v>0</v>
      </c>
    </row>
    <row r="69" spans="3:4" x14ac:dyDescent="0.25">
      <c r="C69" s="29" t="s">
        <v>70</v>
      </c>
      <c r="D69" s="4">
        <f>COUNTIF(G5:G34,"Absent")</f>
        <v>0</v>
      </c>
    </row>
    <row r="70" spans="3:4" x14ac:dyDescent="0.25">
      <c r="C70" s="25" t="s">
        <v>71</v>
      </c>
      <c r="D70" s="26">
        <f>SUM(D67:D69)</f>
        <v>0</v>
      </c>
    </row>
  </sheetData>
  <conditionalFormatting sqref="E5:G34">
    <cfRule type="containsText" dxfId="175" priority="8" operator="containsText" text="Non évaluable">
      <formula>NOT(ISERROR(SEARCH("Non évaluable",E5)))</formula>
    </cfRule>
  </conditionalFormatting>
  <conditionalFormatting sqref="E5:G34">
    <cfRule type="containsText" dxfId="174" priority="9" operator="containsText" text="Absent">
      <formula>NOT(ISERROR(SEARCH("Absent",E5)))</formula>
    </cfRule>
  </conditionalFormatting>
  <conditionalFormatting sqref="E5:G34">
    <cfRule type="cellIs" dxfId="173" priority="10" operator="lessThan">
      <formula>40</formula>
    </cfRule>
  </conditionalFormatting>
  <conditionalFormatting sqref="E5:G34">
    <cfRule type="cellIs" dxfId="172" priority="11" operator="between">
      <formula>40</formula>
      <formula>69</formula>
    </cfRule>
  </conditionalFormatting>
  <conditionalFormatting sqref="E5:G34">
    <cfRule type="cellIs" dxfId="171" priority="12" operator="between">
      <formula>70</formula>
      <formula>80</formula>
    </cfRule>
  </conditionalFormatting>
  <conditionalFormatting sqref="E5:G34">
    <cfRule type="cellIs" dxfId="170" priority="13" operator="between">
      <formula>81</formula>
      <formula>101</formula>
    </cfRule>
  </conditionalFormatting>
  <conditionalFormatting sqref="E5:G34">
    <cfRule type="cellIs" dxfId="169" priority="14" operator="greaterThan">
      <formula>101</formula>
    </cfRule>
  </conditionalFormatting>
  <conditionalFormatting sqref="E30">
    <cfRule type="containsText" dxfId="168" priority="1" operator="containsText" text="Non évaluable">
      <formula>NOT(ISERROR(SEARCH("Non évaluable",E30)))</formula>
    </cfRule>
  </conditionalFormatting>
  <conditionalFormatting sqref="E30">
    <cfRule type="containsText" dxfId="167" priority="2" operator="containsText" text="Absent">
      <formula>NOT(ISERROR(SEARCH("Absent",E30)))</formula>
    </cfRule>
  </conditionalFormatting>
  <conditionalFormatting sqref="E30">
    <cfRule type="cellIs" dxfId="166" priority="3" operator="lessThan">
      <formula>40</formula>
    </cfRule>
  </conditionalFormatting>
  <conditionalFormatting sqref="E30">
    <cfRule type="cellIs" dxfId="165" priority="4" operator="between">
      <formula>40</formula>
      <formula>69</formula>
    </cfRule>
  </conditionalFormatting>
  <conditionalFormatting sqref="E30">
    <cfRule type="cellIs" dxfId="164" priority="5" operator="between">
      <formula>70</formula>
      <formula>80</formula>
    </cfRule>
  </conditionalFormatting>
  <conditionalFormatting sqref="E30">
    <cfRule type="cellIs" dxfId="163" priority="6" operator="between">
      <formula>81</formula>
      <formula>101</formula>
    </cfRule>
  </conditionalFormatting>
  <conditionalFormatting sqref="E30">
    <cfRule type="cellIs" dxfId="162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J37" sqref="J37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139</v>
      </c>
      <c r="D2" s="4" t="s">
        <v>167</v>
      </c>
      <c r="E2" s="1" t="s">
        <v>168</v>
      </c>
      <c r="F2" s="3" t="s">
        <v>169</v>
      </c>
      <c r="G2" s="3"/>
    </row>
    <row r="4" spans="2:8" x14ac:dyDescent="0.25">
      <c r="C4" s="5" t="s">
        <v>3</v>
      </c>
      <c r="D4" s="5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2:8" x14ac:dyDescent="0.25">
      <c r="B5" s="4">
        <v>1</v>
      </c>
      <c r="C5" s="17"/>
      <c r="D5" s="17" t="s">
        <v>170</v>
      </c>
      <c r="E5" s="9"/>
      <c r="F5" s="9">
        <v>54</v>
      </c>
      <c r="G5" s="9"/>
      <c r="H5" s="10"/>
    </row>
    <row r="6" spans="2:8" x14ac:dyDescent="0.25">
      <c r="B6" s="4">
        <v>2</v>
      </c>
      <c r="C6" s="17"/>
      <c r="D6" s="17" t="s">
        <v>171</v>
      </c>
      <c r="E6" s="9"/>
      <c r="F6" s="9">
        <v>145</v>
      </c>
      <c r="G6" s="9"/>
      <c r="H6" s="10" t="s">
        <v>172</v>
      </c>
    </row>
    <row r="7" spans="2:8" x14ac:dyDescent="0.25">
      <c r="B7" s="4">
        <v>3</v>
      </c>
      <c r="C7" s="17"/>
      <c r="D7" s="39" t="s">
        <v>173</v>
      </c>
      <c r="E7" s="9"/>
      <c r="F7" s="9">
        <v>16</v>
      </c>
      <c r="G7" s="9"/>
      <c r="H7" s="10" t="s">
        <v>174</v>
      </c>
    </row>
    <row r="8" spans="2:8" x14ac:dyDescent="0.25">
      <c r="B8" s="4">
        <v>4</v>
      </c>
      <c r="C8" s="17"/>
      <c r="D8" s="17" t="s">
        <v>175</v>
      </c>
      <c r="E8" s="9"/>
      <c r="F8" s="9">
        <v>62</v>
      </c>
      <c r="G8" s="9"/>
      <c r="H8" s="10"/>
    </row>
    <row r="9" spans="2:8" ht="15" customHeight="1" x14ac:dyDescent="0.25">
      <c r="B9" s="4">
        <v>5</v>
      </c>
      <c r="C9" s="17"/>
      <c r="D9" s="17" t="s">
        <v>176</v>
      </c>
      <c r="E9" s="9"/>
      <c r="F9" s="9">
        <v>17</v>
      </c>
      <c r="G9" s="9"/>
      <c r="H9" s="10" t="s">
        <v>177</v>
      </c>
    </row>
    <row r="10" spans="2:8" x14ac:dyDescent="0.25">
      <c r="B10" s="4">
        <v>6</v>
      </c>
      <c r="C10" s="17"/>
      <c r="D10" s="17" t="s">
        <v>178</v>
      </c>
      <c r="E10" s="9"/>
      <c r="F10" s="9">
        <v>78</v>
      </c>
      <c r="G10" s="9"/>
      <c r="H10" s="10"/>
    </row>
    <row r="11" spans="2:8" x14ac:dyDescent="0.25">
      <c r="B11" s="4">
        <v>7</v>
      </c>
      <c r="C11" s="17"/>
      <c r="D11" s="17" t="s">
        <v>179</v>
      </c>
      <c r="E11" s="9"/>
      <c r="F11" s="9">
        <v>102</v>
      </c>
      <c r="G11" s="9"/>
      <c r="H11" s="10"/>
    </row>
    <row r="12" spans="2:8" x14ac:dyDescent="0.25">
      <c r="B12" s="4">
        <v>8</v>
      </c>
      <c r="C12" s="17"/>
      <c r="D12" s="17" t="s">
        <v>180</v>
      </c>
      <c r="E12" s="9"/>
      <c r="F12" s="9">
        <v>94</v>
      </c>
      <c r="G12" s="9"/>
      <c r="H12" s="10"/>
    </row>
    <row r="13" spans="2:8" x14ac:dyDescent="0.25">
      <c r="B13" s="4">
        <v>9</v>
      </c>
      <c r="C13" s="17"/>
      <c r="D13" s="17" t="s">
        <v>181</v>
      </c>
      <c r="E13" s="9"/>
      <c r="F13" s="9">
        <v>101</v>
      </c>
      <c r="G13" s="9"/>
      <c r="H13" s="10"/>
    </row>
    <row r="14" spans="2:8" x14ac:dyDescent="0.25">
      <c r="B14" s="4">
        <v>10</v>
      </c>
      <c r="C14" s="17"/>
      <c r="D14" s="17" t="s">
        <v>182</v>
      </c>
      <c r="E14" s="9"/>
      <c r="F14" s="9">
        <v>77</v>
      </c>
      <c r="G14" s="9"/>
      <c r="H14" s="10"/>
    </row>
    <row r="15" spans="2:8" x14ac:dyDescent="0.25">
      <c r="B15" s="4">
        <v>11</v>
      </c>
      <c r="C15" s="17"/>
      <c r="D15" s="17" t="s">
        <v>183</v>
      </c>
      <c r="E15" s="9"/>
      <c r="F15" s="9">
        <v>70</v>
      </c>
      <c r="G15" s="9"/>
      <c r="H15" s="10"/>
    </row>
    <row r="16" spans="2:8" ht="15" customHeight="1" x14ac:dyDescent="0.25">
      <c r="B16" s="4">
        <v>12</v>
      </c>
      <c r="C16" s="17"/>
      <c r="D16" s="17" t="s">
        <v>184</v>
      </c>
      <c r="E16" s="9"/>
      <c r="F16" s="9">
        <v>69</v>
      </c>
      <c r="G16" s="9"/>
      <c r="H16" s="10"/>
    </row>
    <row r="17" spans="2:8" x14ac:dyDescent="0.25">
      <c r="B17" s="4">
        <v>13</v>
      </c>
      <c r="C17" s="17"/>
      <c r="D17" s="17" t="s">
        <v>185</v>
      </c>
      <c r="E17" s="9"/>
      <c r="F17" s="9">
        <v>77</v>
      </c>
      <c r="G17" s="9"/>
      <c r="H17" s="10" t="s">
        <v>186</v>
      </c>
    </row>
    <row r="18" spans="2:8" x14ac:dyDescent="0.25">
      <c r="B18" s="4">
        <v>14</v>
      </c>
      <c r="C18" s="17"/>
      <c r="D18" s="17" t="s">
        <v>187</v>
      </c>
      <c r="E18" s="9"/>
      <c r="F18" s="9">
        <v>20</v>
      </c>
      <c r="G18" s="9"/>
      <c r="H18" s="10" t="s">
        <v>188</v>
      </c>
    </row>
    <row r="19" spans="2:8" x14ac:dyDescent="0.25">
      <c r="B19" s="4">
        <v>15</v>
      </c>
      <c r="C19" s="17"/>
      <c r="D19" s="39" t="s">
        <v>189</v>
      </c>
      <c r="E19" s="9"/>
      <c r="F19" s="9">
        <v>15</v>
      </c>
      <c r="G19" s="9"/>
      <c r="H19" s="43" t="s">
        <v>190</v>
      </c>
    </row>
    <row r="20" spans="2:8" x14ac:dyDescent="0.25">
      <c r="B20" s="4">
        <v>16</v>
      </c>
      <c r="C20" s="17"/>
      <c r="D20" s="17" t="s">
        <v>191</v>
      </c>
      <c r="E20" s="9"/>
      <c r="F20" s="9">
        <v>33</v>
      </c>
      <c r="G20" s="9"/>
      <c r="H20" s="10"/>
    </row>
    <row r="21" spans="2:8" x14ac:dyDescent="0.25">
      <c r="B21" s="4">
        <v>17</v>
      </c>
      <c r="C21" s="17"/>
      <c r="D21" s="17" t="s">
        <v>192</v>
      </c>
      <c r="E21" s="9"/>
      <c r="F21" s="9">
        <v>43</v>
      </c>
      <c r="G21" s="9"/>
      <c r="H21" s="14"/>
    </row>
    <row r="22" spans="2:8" x14ac:dyDescent="0.25">
      <c r="B22" s="4">
        <v>18</v>
      </c>
      <c r="C22" s="17"/>
      <c r="D22" s="17" t="s">
        <v>193</v>
      </c>
      <c r="E22" s="9"/>
      <c r="F22" s="9">
        <v>43</v>
      </c>
      <c r="G22" s="9"/>
      <c r="H22" s="14"/>
    </row>
    <row r="23" spans="2:8" x14ac:dyDescent="0.25">
      <c r="B23" s="4">
        <v>19</v>
      </c>
      <c r="C23" s="3"/>
      <c r="D23" s="3" t="s">
        <v>194</v>
      </c>
      <c r="E23" s="9"/>
      <c r="F23" s="9">
        <v>51</v>
      </c>
      <c r="G23" s="9"/>
      <c r="H23" s="14"/>
    </row>
    <row r="24" spans="2:8" x14ac:dyDescent="0.25">
      <c r="B24" s="4">
        <v>20</v>
      </c>
      <c r="C24" s="16"/>
      <c r="D24" s="16" t="s">
        <v>195</v>
      </c>
      <c r="E24" s="9"/>
      <c r="F24" s="9">
        <v>144</v>
      </c>
      <c r="G24" s="9"/>
      <c r="H24" s="14" t="s">
        <v>172</v>
      </c>
    </row>
    <row r="25" spans="2:8" x14ac:dyDescent="0.25">
      <c r="B25" s="4">
        <v>21</v>
      </c>
      <c r="C25" s="16"/>
      <c r="D25" s="42" t="s">
        <v>196</v>
      </c>
      <c r="E25" s="4"/>
      <c r="F25" s="4">
        <v>0</v>
      </c>
      <c r="G25" s="4"/>
      <c r="H25" s="40" t="s">
        <v>197</v>
      </c>
    </row>
    <row r="26" spans="2:8" x14ac:dyDescent="0.25">
      <c r="B26" s="4">
        <v>22</v>
      </c>
      <c r="C26" s="16"/>
      <c r="D26" s="42" t="s">
        <v>198</v>
      </c>
      <c r="E26" s="4"/>
      <c r="F26" s="4">
        <v>18</v>
      </c>
      <c r="G26" s="4"/>
      <c r="H26" s="40" t="s">
        <v>199</v>
      </c>
    </row>
    <row r="27" spans="2:8" x14ac:dyDescent="0.25">
      <c r="B27" s="4">
        <v>23</v>
      </c>
      <c r="C27" s="16"/>
      <c r="D27" s="16" t="s">
        <v>200</v>
      </c>
      <c r="E27" s="4"/>
      <c r="F27" s="4"/>
      <c r="G27" s="4"/>
      <c r="H27" s="14" t="s">
        <v>201</v>
      </c>
    </row>
    <row r="28" spans="2:8" x14ac:dyDescent="0.25">
      <c r="B28" s="4">
        <v>24</v>
      </c>
      <c r="C28" s="16"/>
      <c r="D28" s="16" t="s">
        <v>202</v>
      </c>
      <c r="E28" s="9"/>
      <c r="F28" s="9">
        <v>63</v>
      </c>
      <c r="G28" s="9"/>
      <c r="H28" s="14"/>
    </row>
    <row r="29" spans="2:8" x14ac:dyDescent="0.25">
      <c r="B29" s="4">
        <v>25</v>
      </c>
      <c r="C29" s="16"/>
      <c r="D29" s="16"/>
      <c r="E29" s="4"/>
      <c r="F29" s="9"/>
      <c r="G29" s="9"/>
      <c r="H29" s="14"/>
    </row>
    <row r="30" spans="2:8" x14ac:dyDescent="0.25">
      <c r="B30" s="4">
        <v>26</v>
      </c>
      <c r="C30" s="16"/>
      <c r="D30" s="16"/>
      <c r="E30" s="9"/>
      <c r="F30" s="9"/>
      <c r="G30" s="9"/>
      <c r="H30" s="4"/>
    </row>
    <row r="31" spans="2:8" x14ac:dyDescent="0.25">
      <c r="B31" s="4">
        <v>27</v>
      </c>
      <c r="C31" s="3"/>
      <c r="D31" s="3"/>
      <c r="E31" s="9"/>
      <c r="F31" s="9"/>
      <c r="G31" s="9"/>
      <c r="H31" s="4"/>
    </row>
    <row r="32" spans="2:8" x14ac:dyDescent="0.25">
      <c r="B32" s="4">
        <v>28</v>
      </c>
      <c r="C32" s="3"/>
      <c r="D32" s="3"/>
      <c r="E32" s="9"/>
      <c r="F32" s="9"/>
      <c r="G32" s="9"/>
      <c r="H32" s="4"/>
    </row>
    <row r="33" spans="2:8" x14ac:dyDescent="0.25">
      <c r="B33" s="4">
        <v>29</v>
      </c>
      <c r="C33" s="17"/>
      <c r="D33" s="17"/>
      <c r="E33" s="9"/>
      <c r="F33" s="9"/>
      <c r="G33" s="9"/>
      <c r="H33" s="4"/>
    </row>
    <row r="34" spans="2:8" x14ac:dyDescent="0.25">
      <c r="B34" s="4">
        <v>30</v>
      </c>
      <c r="C34" s="3"/>
      <c r="D34" s="3"/>
      <c r="E34" s="9"/>
      <c r="F34" s="9"/>
      <c r="G34" s="9"/>
      <c r="H34" s="4"/>
    </row>
    <row r="35" spans="2:8" x14ac:dyDescent="0.25">
      <c r="B35" s="2"/>
      <c r="E35" s="2"/>
    </row>
    <row r="36" spans="2:8" x14ac:dyDescent="0.25">
      <c r="C36" s="18"/>
    </row>
    <row r="37" spans="2:8" ht="45" x14ac:dyDescent="0.25">
      <c r="C37" s="9" t="s">
        <v>61</v>
      </c>
      <c r="D37" s="9" t="s">
        <v>62</v>
      </c>
      <c r="E37" s="19"/>
    </row>
    <row r="38" spans="2:8" x14ac:dyDescent="0.25">
      <c r="C38" s="20" t="s">
        <v>63</v>
      </c>
      <c r="D38" s="4">
        <f>COUNTIF(E5:E34,"&lt;40")</f>
        <v>0</v>
      </c>
      <c r="E38" s="2"/>
    </row>
    <row r="39" spans="2:8" x14ac:dyDescent="0.25">
      <c r="C39" s="21" t="s">
        <v>64</v>
      </c>
      <c r="D39" s="4">
        <f>SUMPRODUCT((E5:E34&gt;=40)*(E5:E34&lt;=69))</f>
        <v>0</v>
      </c>
      <c r="E39" s="2"/>
    </row>
    <row r="40" spans="2:8" x14ac:dyDescent="0.25">
      <c r="C40" s="22" t="s">
        <v>65</v>
      </c>
      <c r="D40" s="4">
        <f>SUMPRODUCT((E5:E34&gt;=70)*(E5:E34&lt;=80))</f>
        <v>0</v>
      </c>
      <c r="E40" s="2"/>
    </row>
    <row r="41" spans="2:8" x14ac:dyDescent="0.25">
      <c r="C41" s="23" t="s">
        <v>66</v>
      </c>
      <c r="D41" s="4">
        <f>SUMPRODUCT((E5:E34&gt;=81)*(E5:E34&lt;=101))</f>
        <v>0</v>
      </c>
      <c r="E41" s="2"/>
    </row>
    <row r="42" spans="2:8" x14ac:dyDescent="0.25">
      <c r="C42" s="24" t="s">
        <v>67</v>
      </c>
      <c r="D42" s="4">
        <f>COUNTIF(E5:E34,"&gt;101")</f>
        <v>0</v>
      </c>
      <c r="E42" s="2"/>
    </row>
    <row r="43" spans="2:8" x14ac:dyDescent="0.25">
      <c r="C43" s="25" t="s">
        <v>68</v>
      </c>
      <c r="D43" s="26">
        <f>SUM(D38:D42)</f>
        <v>0</v>
      </c>
      <c r="E43" s="2"/>
    </row>
    <row r="44" spans="2:8" x14ac:dyDescent="0.25">
      <c r="C44" s="27" t="s">
        <v>69</v>
      </c>
      <c r="D44" s="28">
        <f>COUNTIF(E5:E34,"Non évaluable")</f>
        <v>0</v>
      </c>
      <c r="E44" s="2"/>
    </row>
    <row r="45" spans="2:8" x14ac:dyDescent="0.25">
      <c r="C45" s="29" t="s">
        <v>70</v>
      </c>
      <c r="D45" s="4">
        <f>COUNTIF(E5:E34,"Absent")</f>
        <v>0</v>
      </c>
      <c r="E45" s="2"/>
    </row>
    <row r="46" spans="2:8" x14ac:dyDescent="0.25">
      <c r="C46" s="25" t="s">
        <v>71</v>
      </c>
      <c r="D46" s="26">
        <f>SUM(D43:D45)</f>
        <v>0</v>
      </c>
      <c r="E46" s="2"/>
    </row>
    <row r="49" spans="3:4" ht="45" x14ac:dyDescent="0.25">
      <c r="C49" s="9" t="s">
        <v>72</v>
      </c>
      <c r="D49" s="9" t="s">
        <v>62</v>
      </c>
    </row>
    <row r="50" spans="3:4" x14ac:dyDescent="0.25">
      <c r="C50" s="20" t="s">
        <v>63</v>
      </c>
      <c r="D50" s="4">
        <f>COUNTIF(F5:F34,"&lt;40")</f>
        <v>7</v>
      </c>
    </row>
    <row r="51" spans="3:4" x14ac:dyDescent="0.25">
      <c r="C51" s="21" t="s">
        <v>64</v>
      </c>
      <c r="D51" s="4">
        <f>SUMPRODUCT((F5:F34&gt;=40)*(F5:F34&lt;=69))</f>
        <v>7</v>
      </c>
    </row>
    <row r="52" spans="3:4" x14ac:dyDescent="0.25">
      <c r="C52" s="22" t="s">
        <v>65</v>
      </c>
      <c r="D52" s="4">
        <f>SUMPRODUCT((F5:F34&gt;=70)*(F5:F34&lt;=80))</f>
        <v>4</v>
      </c>
    </row>
    <row r="53" spans="3:4" x14ac:dyDescent="0.25">
      <c r="C53" s="23" t="s">
        <v>66</v>
      </c>
      <c r="D53" s="4">
        <f>SUMPRODUCT((F5:F34&gt;=81)*(F5:F34&lt;=101))</f>
        <v>2</v>
      </c>
    </row>
    <row r="54" spans="3:4" x14ac:dyDescent="0.25">
      <c r="C54" s="24" t="s">
        <v>67</v>
      </c>
      <c r="D54" s="4">
        <f>COUNTIF(F5:F34,"&gt;101")</f>
        <v>3</v>
      </c>
    </row>
    <row r="55" spans="3:4" x14ac:dyDescent="0.25">
      <c r="C55" s="25" t="s">
        <v>68</v>
      </c>
      <c r="D55" s="26">
        <f>SUM(D50:D54)</f>
        <v>23</v>
      </c>
    </row>
    <row r="56" spans="3:4" x14ac:dyDescent="0.25">
      <c r="C56" s="27" t="s">
        <v>69</v>
      </c>
      <c r="D56" s="28">
        <f>COUNTIF(F5:F34,"Non évaluable")</f>
        <v>0</v>
      </c>
    </row>
    <row r="57" spans="3:4" x14ac:dyDescent="0.25">
      <c r="C57" s="29" t="s">
        <v>70</v>
      </c>
      <c r="D57" s="4">
        <f>COUNTIF(F5:F34,"Absent")</f>
        <v>0</v>
      </c>
    </row>
    <row r="58" spans="3:4" x14ac:dyDescent="0.25">
      <c r="C58" s="25" t="s">
        <v>71</v>
      </c>
      <c r="D58" s="26">
        <f>SUM(D55:D57)</f>
        <v>23</v>
      </c>
    </row>
    <row r="61" spans="3:4" ht="45" x14ac:dyDescent="0.25">
      <c r="C61" s="9" t="s">
        <v>73</v>
      </c>
      <c r="D61" s="9" t="s">
        <v>62</v>
      </c>
    </row>
    <row r="62" spans="3:4" x14ac:dyDescent="0.25">
      <c r="C62" s="20" t="s">
        <v>63</v>
      </c>
      <c r="D62" s="4">
        <f>COUNTIF(G5:G34,"&lt;40")</f>
        <v>0</v>
      </c>
    </row>
    <row r="63" spans="3:4" x14ac:dyDescent="0.25">
      <c r="C63" s="21" t="s">
        <v>64</v>
      </c>
      <c r="D63" s="4">
        <f>SUMPRODUCT((G5:G34&gt;=40)*(G5:G34&lt;=69))</f>
        <v>0</v>
      </c>
    </row>
    <row r="64" spans="3:4" x14ac:dyDescent="0.25">
      <c r="C64" s="22" t="s">
        <v>65</v>
      </c>
      <c r="D64" s="4">
        <f>SUMPRODUCT((G5:G34&gt;=70)*(G5:G34&lt;=80))</f>
        <v>0</v>
      </c>
    </row>
    <row r="65" spans="3:4" x14ac:dyDescent="0.25">
      <c r="C65" s="23" t="s">
        <v>66</v>
      </c>
      <c r="D65" s="4">
        <f>SUMPRODUCT((G5:G34&gt;=81)*(G5:G34&lt;=101))</f>
        <v>0</v>
      </c>
    </row>
    <row r="66" spans="3:4" x14ac:dyDescent="0.25">
      <c r="C66" s="24" t="s">
        <v>67</v>
      </c>
      <c r="D66" s="4">
        <f>COUNTIF(G5:G34,"&gt;101")</f>
        <v>0</v>
      </c>
    </row>
    <row r="67" spans="3:4" x14ac:dyDescent="0.25">
      <c r="C67" s="25" t="s">
        <v>68</v>
      </c>
      <c r="D67" s="26">
        <f>SUM(D62:D66)</f>
        <v>0</v>
      </c>
    </row>
    <row r="68" spans="3:4" x14ac:dyDescent="0.25">
      <c r="C68" s="27" t="s">
        <v>69</v>
      </c>
      <c r="D68" s="28">
        <f>COUNTIF(G5:G34,"Non évaluable")</f>
        <v>0</v>
      </c>
    </row>
    <row r="69" spans="3:4" x14ac:dyDescent="0.25">
      <c r="C69" s="29" t="s">
        <v>70</v>
      </c>
      <c r="D69" s="4">
        <f>COUNTIF(G5:G34,"Absent")</f>
        <v>0</v>
      </c>
    </row>
    <row r="70" spans="3:4" x14ac:dyDescent="0.25">
      <c r="C70" s="25" t="s">
        <v>71</v>
      </c>
      <c r="D70" s="26">
        <f>SUM(D67:D69)</f>
        <v>0</v>
      </c>
    </row>
  </sheetData>
  <conditionalFormatting sqref="E5:G34">
    <cfRule type="containsText" dxfId="161" priority="8" operator="containsText" text="Non évaluable">
      <formula>NOT(ISERROR(SEARCH("Non évaluable",E5)))</formula>
    </cfRule>
  </conditionalFormatting>
  <conditionalFormatting sqref="E5:G34">
    <cfRule type="containsText" dxfId="160" priority="9" operator="containsText" text="Absent">
      <formula>NOT(ISERROR(SEARCH("Absent",E5)))</formula>
    </cfRule>
  </conditionalFormatting>
  <conditionalFormatting sqref="E5:G34">
    <cfRule type="cellIs" dxfId="159" priority="10" operator="lessThan">
      <formula>40</formula>
    </cfRule>
  </conditionalFormatting>
  <conditionalFormatting sqref="E5:G34">
    <cfRule type="cellIs" dxfId="158" priority="11" operator="between">
      <formula>40</formula>
      <formula>69</formula>
    </cfRule>
  </conditionalFormatting>
  <conditionalFormatting sqref="E5:G34">
    <cfRule type="cellIs" dxfId="157" priority="12" operator="between">
      <formula>70</formula>
      <formula>80</formula>
    </cfRule>
  </conditionalFormatting>
  <conditionalFormatting sqref="E5:G34">
    <cfRule type="cellIs" dxfId="156" priority="13" operator="between">
      <formula>81</formula>
      <formula>101</formula>
    </cfRule>
  </conditionalFormatting>
  <conditionalFormatting sqref="E5:G34">
    <cfRule type="cellIs" dxfId="155" priority="14" operator="greaterThan">
      <formula>101</formula>
    </cfRule>
  </conditionalFormatting>
  <conditionalFormatting sqref="E30">
    <cfRule type="containsText" dxfId="154" priority="1" operator="containsText" text="Non évaluable">
      <formula>NOT(ISERROR(SEARCH("Non évaluable",E30)))</formula>
    </cfRule>
  </conditionalFormatting>
  <conditionalFormatting sqref="E30">
    <cfRule type="containsText" dxfId="153" priority="2" operator="containsText" text="Absent">
      <formula>NOT(ISERROR(SEARCH("Absent",E30)))</formula>
    </cfRule>
  </conditionalFormatting>
  <conditionalFormatting sqref="E30">
    <cfRule type="cellIs" dxfId="152" priority="3" operator="lessThan">
      <formula>40</formula>
    </cfRule>
  </conditionalFormatting>
  <conditionalFormatting sqref="E30">
    <cfRule type="cellIs" dxfId="151" priority="4" operator="between">
      <formula>40</formula>
      <formula>69</formula>
    </cfRule>
  </conditionalFormatting>
  <conditionalFormatting sqref="E30">
    <cfRule type="cellIs" dxfId="150" priority="5" operator="between">
      <formula>70</formula>
      <formula>80</formula>
    </cfRule>
  </conditionalFormatting>
  <conditionalFormatting sqref="E30">
    <cfRule type="cellIs" dxfId="149" priority="6" operator="between">
      <formula>81</formula>
      <formula>101</formula>
    </cfRule>
  </conditionalFormatting>
  <conditionalFormatting sqref="E30">
    <cfRule type="cellIs" dxfId="148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K63" sqref="K63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139</v>
      </c>
      <c r="D2" s="4" t="s">
        <v>203</v>
      </c>
      <c r="E2" s="1" t="s">
        <v>204</v>
      </c>
      <c r="F2" s="3" t="s">
        <v>205</v>
      </c>
      <c r="G2" s="3"/>
    </row>
    <row r="4" spans="2:8" x14ac:dyDescent="0.25">
      <c r="C4" s="5" t="s">
        <v>3</v>
      </c>
      <c r="D4" s="5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2:8" x14ac:dyDescent="0.25">
      <c r="B5" s="4">
        <v>1</v>
      </c>
      <c r="C5" s="44" t="s">
        <v>206</v>
      </c>
      <c r="D5" s="44" t="s">
        <v>207</v>
      </c>
      <c r="E5" s="45">
        <v>0</v>
      </c>
      <c r="F5" s="9">
        <v>76</v>
      </c>
      <c r="G5" s="9"/>
      <c r="H5" s="10"/>
    </row>
    <row r="6" spans="2:8" x14ac:dyDescent="0.25">
      <c r="B6" s="4">
        <v>2</v>
      </c>
      <c r="C6" s="7" t="s">
        <v>208</v>
      </c>
      <c r="D6" s="7" t="s">
        <v>33</v>
      </c>
      <c r="E6" s="8">
        <v>132</v>
      </c>
      <c r="F6" s="9">
        <v>0</v>
      </c>
      <c r="G6" s="9"/>
      <c r="H6" s="10" t="s">
        <v>209</v>
      </c>
    </row>
    <row r="7" spans="2:8" x14ac:dyDescent="0.25">
      <c r="B7" s="4">
        <v>3</v>
      </c>
      <c r="C7" s="7" t="s">
        <v>210</v>
      </c>
      <c r="D7" s="7" t="s">
        <v>211</v>
      </c>
      <c r="E7" s="8">
        <v>91</v>
      </c>
      <c r="F7" s="9">
        <v>0</v>
      </c>
      <c r="G7" s="9"/>
      <c r="H7" s="10" t="s">
        <v>212</v>
      </c>
    </row>
    <row r="8" spans="2:8" x14ac:dyDescent="0.25">
      <c r="B8" s="4">
        <v>4</v>
      </c>
      <c r="C8" s="7" t="s">
        <v>213</v>
      </c>
      <c r="D8" s="7" t="s">
        <v>214</v>
      </c>
      <c r="E8" s="8">
        <v>183</v>
      </c>
      <c r="F8" s="9">
        <v>166</v>
      </c>
      <c r="G8" s="9"/>
      <c r="H8" s="10" t="s">
        <v>86</v>
      </c>
    </row>
    <row r="9" spans="2:8" ht="15" customHeight="1" x14ac:dyDescent="0.25">
      <c r="B9" s="4">
        <v>5</v>
      </c>
      <c r="C9" s="7" t="s">
        <v>215</v>
      </c>
      <c r="D9" s="7" t="s">
        <v>118</v>
      </c>
      <c r="E9" s="8">
        <v>113</v>
      </c>
      <c r="F9" s="9">
        <v>113</v>
      </c>
      <c r="G9" s="9"/>
      <c r="H9" s="10"/>
    </row>
    <row r="10" spans="2:8" x14ac:dyDescent="0.25">
      <c r="B10" s="4">
        <v>6</v>
      </c>
      <c r="C10" s="7" t="s">
        <v>216</v>
      </c>
      <c r="D10" s="7" t="s">
        <v>217</v>
      </c>
      <c r="E10" s="8">
        <v>93</v>
      </c>
      <c r="F10" s="9">
        <v>82</v>
      </c>
      <c r="G10" s="9"/>
      <c r="H10" s="10" t="s">
        <v>172</v>
      </c>
    </row>
    <row r="11" spans="2:8" x14ac:dyDescent="0.25">
      <c r="B11" s="4">
        <v>7</v>
      </c>
      <c r="C11" s="7" t="s">
        <v>218</v>
      </c>
      <c r="D11" s="7" t="s">
        <v>219</v>
      </c>
      <c r="E11" s="8">
        <v>69</v>
      </c>
      <c r="F11" s="9">
        <v>67</v>
      </c>
      <c r="G11" s="9"/>
      <c r="H11" s="10" t="s">
        <v>172</v>
      </c>
    </row>
    <row r="12" spans="2:8" x14ac:dyDescent="0.25">
      <c r="B12" s="4">
        <v>8</v>
      </c>
      <c r="C12" s="7" t="s">
        <v>220</v>
      </c>
      <c r="D12" s="7" t="s">
        <v>221</v>
      </c>
      <c r="E12" s="8">
        <v>102</v>
      </c>
      <c r="F12" s="9">
        <v>122</v>
      </c>
      <c r="G12" s="9"/>
      <c r="H12" s="10"/>
    </row>
    <row r="13" spans="2:8" x14ac:dyDescent="0.25">
      <c r="B13" s="4">
        <v>9</v>
      </c>
      <c r="C13" s="7" t="s">
        <v>222</v>
      </c>
      <c r="D13" s="7" t="s">
        <v>223</v>
      </c>
      <c r="E13" s="8">
        <v>110</v>
      </c>
      <c r="F13" s="9">
        <v>127</v>
      </c>
      <c r="G13" s="9"/>
      <c r="H13" s="10" t="s">
        <v>86</v>
      </c>
    </row>
    <row r="14" spans="2:8" x14ac:dyDescent="0.25">
      <c r="B14" s="4">
        <v>10</v>
      </c>
      <c r="C14" s="7" t="s">
        <v>224</v>
      </c>
      <c r="D14" s="7" t="s">
        <v>225</v>
      </c>
      <c r="E14" s="8">
        <v>53</v>
      </c>
      <c r="F14" s="9">
        <v>58</v>
      </c>
      <c r="G14" s="9"/>
      <c r="H14" s="10"/>
    </row>
    <row r="15" spans="2:8" x14ac:dyDescent="0.25">
      <c r="B15" s="4">
        <v>11</v>
      </c>
      <c r="C15" s="7" t="s">
        <v>224</v>
      </c>
      <c r="D15" s="7" t="s">
        <v>226</v>
      </c>
      <c r="E15" s="8">
        <v>60</v>
      </c>
      <c r="F15" s="9">
        <v>67</v>
      </c>
      <c r="G15" s="9"/>
      <c r="H15" s="10"/>
    </row>
    <row r="16" spans="2:8" ht="15" customHeight="1" x14ac:dyDescent="0.25">
      <c r="B16" s="4">
        <v>12</v>
      </c>
      <c r="C16" s="7" t="s">
        <v>227</v>
      </c>
      <c r="D16" s="7" t="s">
        <v>228</v>
      </c>
      <c r="E16" s="8">
        <v>157</v>
      </c>
      <c r="F16" s="9">
        <v>165</v>
      </c>
      <c r="G16" s="9"/>
      <c r="H16" s="10"/>
    </row>
    <row r="17" spans="2:8" x14ac:dyDescent="0.25">
      <c r="B17" s="4">
        <v>13</v>
      </c>
      <c r="C17" s="7" t="s">
        <v>229</v>
      </c>
      <c r="D17" s="7" t="s">
        <v>230</v>
      </c>
      <c r="E17" s="8">
        <v>103</v>
      </c>
      <c r="F17" s="9">
        <v>103</v>
      </c>
      <c r="G17" s="9"/>
      <c r="H17" s="10"/>
    </row>
    <row r="18" spans="2:8" x14ac:dyDescent="0.25">
      <c r="B18" s="4">
        <v>14</v>
      </c>
      <c r="C18" s="7" t="s">
        <v>231</v>
      </c>
      <c r="D18" s="7" t="s">
        <v>232</v>
      </c>
      <c r="E18" s="8">
        <v>90</v>
      </c>
      <c r="F18" s="9">
        <v>88</v>
      </c>
      <c r="G18" s="9"/>
      <c r="H18" s="10"/>
    </row>
    <row r="19" spans="2:8" x14ac:dyDescent="0.25">
      <c r="B19" s="4">
        <v>15</v>
      </c>
      <c r="C19" s="7" t="s">
        <v>233</v>
      </c>
      <c r="D19" s="7" t="s">
        <v>234</v>
      </c>
      <c r="E19" s="8">
        <v>58</v>
      </c>
      <c r="F19" s="9">
        <v>65</v>
      </c>
      <c r="G19" s="9"/>
      <c r="H19" s="10" t="s">
        <v>235</v>
      </c>
    </row>
    <row r="20" spans="2:8" x14ac:dyDescent="0.25">
      <c r="B20" s="4">
        <v>16</v>
      </c>
      <c r="C20" s="7" t="s">
        <v>236</v>
      </c>
      <c r="D20" s="7" t="s">
        <v>237</v>
      </c>
      <c r="E20" s="8">
        <v>91</v>
      </c>
      <c r="F20" s="9">
        <v>0</v>
      </c>
      <c r="G20" s="9"/>
      <c r="H20" s="10" t="s">
        <v>212</v>
      </c>
    </row>
    <row r="21" spans="2:8" x14ac:dyDescent="0.25">
      <c r="B21" s="4">
        <v>17</v>
      </c>
      <c r="C21" s="7" t="s">
        <v>238</v>
      </c>
      <c r="D21" s="7" t="s">
        <v>239</v>
      </c>
      <c r="E21" s="8">
        <v>53</v>
      </c>
      <c r="F21" s="9">
        <v>60</v>
      </c>
      <c r="G21" s="9"/>
      <c r="H21" s="14"/>
    </row>
    <row r="22" spans="2:8" x14ac:dyDescent="0.25">
      <c r="B22" s="4">
        <v>18</v>
      </c>
      <c r="C22" s="7" t="s">
        <v>240</v>
      </c>
      <c r="D22" s="7" t="s">
        <v>241</v>
      </c>
      <c r="E22" s="8">
        <v>91</v>
      </c>
      <c r="F22" s="9">
        <v>104</v>
      </c>
      <c r="G22" s="9"/>
      <c r="H22" s="14" t="s">
        <v>242</v>
      </c>
    </row>
    <row r="23" spans="2:8" x14ac:dyDescent="0.25">
      <c r="B23" s="4">
        <v>19</v>
      </c>
      <c r="C23" s="34" t="s">
        <v>42</v>
      </c>
      <c r="D23" s="34" t="s">
        <v>243</v>
      </c>
      <c r="E23" s="8">
        <v>79</v>
      </c>
      <c r="F23" s="9">
        <v>79</v>
      </c>
      <c r="G23" s="9"/>
      <c r="H23" s="14"/>
    </row>
    <row r="24" spans="2:8" x14ac:dyDescent="0.25">
      <c r="B24" s="4">
        <v>20</v>
      </c>
      <c r="C24" s="7" t="s">
        <v>244</v>
      </c>
      <c r="D24" s="7" t="s">
        <v>245</v>
      </c>
      <c r="E24" s="8">
        <v>52</v>
      </c>
      <c r="F24" s="9">
        <v>60</v>
      </c>
      <c r="G24" s="9"/>
      <c r="H24" s="14"/>
    </row>
    <row r="25" spans="2:8" x14ac:dyDescent="0.25">
      <c r="B25" s="4">
        <v>21</v>
      </c>
      <c r="C25" s="7" t="s">
        <v>246</v>
      </c>
      <c r="D25" s="7" t="s">
        <v>247</v>
      </c>
      <c r="E25" s="15">
        <v>113</v>
      </c>
      <c r="F25" s="4">
        <v>110</v>
      </c>
      <c r="G25" s="4"/>
      <c r="H25" s="14" t="s">
        <v>86</v>
      </c>
    </row>
    <row r="26" spans="2:8" x14ac:dyDescent="0.25">
      <c r="B26" s="4">
        <v>22</v>
      </c>
      <c r="C26" s="7" t="s">
        <v>248</v>
      </c>
      <c r="D26" s="7" t="s">
        <v>249</v>
      </c>
      <c r="E26" s="15">
        <v>92</v>
      </c>
      <c r="F26" s="4">
        <v>87</v>
      </c>
      <c r="G26" s="4"/>
      <c r="H26" s="14" t="s">
        <v>250</v>
      </c>
    </row>
    <row r="27" spans="2:8" x14ac:dyDescent="0.25">
      <c r="B27" s="4">
        <v>23</v>
      </c>
      <c r="C27" s="7" t="s">
        <v>251</v>
      </c>
      <c r="D27" s="7" t="s">
        <v>252</v>
      </c>
      <c r="E27" s="15">
        <v>192</v>
      </c>
      <c r="F27" s="4">
        <v>190</v>
      </c>
      <c r="G27" s="4"/>
      <c r="H27" s="14" t="s">
        <v>172</v>
      </c>
    </row>
    <row r="28" spans="2:8" x14ac:dyDescent="0.25">
      <c r="B28" s="4">
        <v>24</v>
      </c>
      <c r="C28" s="7" t="s">
        <v>253</v>
      </c>
      <c r="D28" s="7" t="s">
        <v>254</v>
      </c>
      <c r="E28" s="8">
        <v>93</v>
      </c>
      <c r="F28" s="9">
        <v>101</v>
      </c>
      <c r="G28" s="9"/>
      <c r="H28" s="14"/>
    </row>
    <row r="29" spans="2:8" x14ac:dyDescent="0.25">
      <c r="B29" s="4">
        <v>25</v>
      </c>
      <c r="C29" s="16"/>
      <c r="D29" s="16"/>
      <c r="E29" s="4"/>
      <c r="F29" s="9"/>
      <c r="G29" s="9"/>
      <c r="H29" s="14"/>
    </row>
    <row r="30" spans="2:8" x14ac:dyDescent="0.25">
      <c r="B30" s="4">
        <v>26</v>
      </c>
      <c r="C30" s="16"/>
      <c r="D30" s="16"/>
      <c r="E30" s="9"/>
      <c r="F30" s="9"/>
      <c r="G30" s="9"/>
      <c r="H30" s="14"/>
    </row>
    <row r="31" spans="2:8" x14ac:dyDescent="0.25">
      <c r="B31" s="4">
        <v>27</v>
      </c>
      <c r="C31" s="3"/>
      <c r="D31" s="3"/>
      <c r="E31" s="9"/>
      <c r="F31" s="9"/>
      <c r="G31" s="9"/>
      <c r="H31" s="4"/>
    </row>
    <row r="32" spans="2:8" x14ac:dyDescent="0.25">
      <c r="B32" s="4">
        <v>28</v>
      </c>
      <c r="C32" s="3"/>
      <c r="D32" s="3"/>
      <c r="E32" s="9"/>
      <c r="F32" s="9"/>
      <c r="G32" s="9"/>
      <c r="H32" s="4"/>
    </row>
    <row r="33" spans="2:8" x14ac:dyDescent="0.25">
      <c r="B33" s="4">
        <v>29</v>
      </c>
      <c r="C33" s="17"/>
      <c r="D33" s="17"/>
      <c r="E33" s="9"/>
      <c r="F33" s="9"/>
      <c r="G33" s="9"/>
      <c r="H33" s="4"/>
    </row>
    <row r="34" spans="2:8" x14ac:dyDescent="0.25">
      <c r="B34" s="4">
        <v>30</v>
      </c>
      <c r="C34" s="3"/>
      <c r="D34" s="3"/>
      <c r="E34" s="9"/>
      <c r="F34" s="9"/>
      <c r="G34" s="9"/>
      <c r="H34" s="4"/>
    </row>
    <row r="35" spans="2:8" x14ac:dyDescent="0.25">
      <c r="B35" s="2"/>
      <c r="E35" s="2"/>
    </row>
    <row r="36" spans="2:8" x14ac:dyDescent="0.25">
      <c r="C36" s="18"/>
    </row>
    <row r="37" spans="2:8" ht="45" x14ac:dyDescent="0.25">
      <c r="C37" s="9" t="s">
        <v>61</v>
      </c>
      <c r="D37" s="9" t="s">
        <v>255</v>
      </c>
      <c r="E37" s="19"/>
    </row>
    <row r="38" spans="2:8" x14ac:dyDescent="0.25">
      <c r="C38" s="20" t="s">
        <v>63</v>
      </c>
      <c r="D38" s="4">
        <f>COUNTIF(E5:E34,"&lt;40")</f>
        <v>1</v>
      </c>
      <c r="E38" s="2"/>
    </row>
    <row r="39" spans="2:8" x14ac:dyDescent="0.25">
      <c r="C39" s="21" t="s">
        <v>64</v>
      </c>
      <c r="D39" s="4">
        <f>SUMPRODUCT((E5:E34&gt;=40)*(E5:E34&lt;=69))</f>
        <v>6</v>
      </c>
      <c r="E39" s="2"/>
    </row>
    <row r="40" spans="2:8" x14ac:dyDescent="0.25">
      <c r="C40" s="22" t="s">
        <v>65</v>
      </c>
      <c r="D40" s="4">
        <f>SUMPRODUCT((E5:E34&gt;=70)*(E5:E34&lt;=80))</f>
        <v>1</v>
      </c>
      <c r="E40" s="2"/>
    </row>
    <row r="41" spans="2:8" x14ac:dyDescent="0.25">
      <c r="C41" s="23" t="s">
        <v>66</v>
      </c>
      <c r="D41" s="4">
        <f>SUMPRODUCT((E5:E34&gt;=81)*(E5:E34&lt;=101))</f>
        <v>7</v>
      </c>
      <c r="E41" s="2"/>
    </row>
    <row r="42" spans="2:8" x14ac:dyDescent="0.25">
      <c r="C42" s="24" t="s">
        <v>67</v>
      </c>
      <c r="D42" s="4">
        <f>COUNTIF(E5:E34,"&gt;101")</f>
        <v>9</v>
      </c>
      <c r="E42" s="2"/>
    </row>
    <row r="43" spans="2:8" x14ac:dyDescent="0.25">
      <c r="C43" s="25" t="s">
        <v>68</v>
      </c>
      <c r="D43" s="26">
        <f>SUM(D38:D42)</f>
        <v>24</v>
      </c>
      <c r="E43" s="2"/>
    </row>
    <row r="44" spans="2:8" x14ac:dyDescent="0.25">
      <c r="C44" s="27" t="s">
        <v>69</v>
      </c>
      <c r="D44" s="28">
        <f>COUNTIF(E5:E34,"Non évaluable")</f>
        <v>0</v>
      </c>
      <c r="E44" s="2"/>
    </row>
    <row r="45" spans="2:8" x14ac:dyDescent="0.25">
      <c r="C45" s="29" t="s">
        <v>70</v>
      </c>
      <c r="D45" s="4">
        <v>1</v>
      </c>
      <c r="E45" s="2"/>
    </row>
    <row r="46" spans="2:8" x14ac:dyDescent="0.25">
      <c r="C46" s="25" t="s">
        <v>71</v>
      </c>
      <c r="D46" s="26">
        <f>SUM(D43:D45)</f>
        <v>25</v>
      </c>
      <c r="E46" s="2"/>
    </row>
    <row r="49" spans="3:4" ht="45" x14ac:dyDescent="0.25">
      <c r="C49" s="9" t="s">
        <v>72</v>
      </c>
      <c r="D49" s="9" t="s">
        <v>255</v>
      </c>
    </row>
    <row r="50" spans="3:4" x14ac:dyDescent="0.25">
      <c r="C50" s="20" t="s">
        <v>63</v>
      </c>
      <c r="D50" s="4">
        <f>COUNTIF(F5:F34,"&lt;40")</f>
        <v>3</v>
      </c>
    </row>
    <row r="51" spans="3:4" x14ac:dyDescent="0.25">
      <c r="C51" s="21" t="s">
        <v>64</v>
      </c>
      <c r="D51" s="4">
        <f>SUMPRODUCT((F5:F34&gt;=40)*(F5:F34&lt;=69))</f>
        <v>6</v>
      </c>
    </row>
    <row r="52" spans="3:4" x14ac:dyDescent="0.25">
      <c r="C52" s="22" t="s">
        <v>65</v>
      </c>
      <c r="D52" s="4">
        <f>SUMPRODUCT((F5:F34&gt;=70)*(F5:F34&lt;=80))</f>
        <v>2</v>
      </c>
    </row>
    <row r="53" spans="3:4" x14ac:dyDescent="0.25">
      <c r="C53" s="23" t="s">
        <v>66</v>
      </c>
      <c r="D53" s="4">
        <f>SUMPRODUCT((F5:F34&gt;=81)*(F5:F34&lt;=101))</f>
        <v>4</v>
      </c>
    </row>
    <row r="54" spans="3:4" x14ac:dyDescent="0.25">
      <c r="C54" s="24" t="s">
        <v>67</v>
      </c>
      <c r="D54" s="4">
        <f>COUNTIF(F5:F34,"&gt;101")</f>
        <v>9</v>
      </c>
    </row>
    <row r="55" spans="3:4" x14ac:dyDescent="0.25">
      <c r="C55" s="25" t="s">
        <v>68</v>
      </c>
      <c r="D55" s="26">
        <v>21</v>
      </c>
    </row>
    <row r="56" spans="3:4" x14ac:dyDescent="0.25">
      <c r="C56" s="27" t="s">
        <v>69</v>
      </c>
      <c r="D56" s="28">
        <f>COUNTIF(F5:F34,"Non évaluable")</f>
        <v>0</v>
      </c>
    </row>
    <row r="57" spans="3:4" x14ac:dyDescent="0.25">
      <c r="C57" s="29" t="s">
        <v>70</v>
      </c>
      <c r="D57" s="4">
        <v>3</v>
      </c>
    </row>
    <row r="58" spans="3:4" x14ac:dyDescent="0.25">
      <c r="C58" s="25" t="s">
        <v>71</v>
      </c>
      <c r="D58" s="26">
        <v>24</v>
      </c>
    </row>
    <row r="61" spans="3:4" ht="45" x14ac:dyDescent="0.25">
      <c r="C61" s="9" t="s">
        <v>73</v>
      </c>
      <c r="D61" s="9" t="s">
        <v>255</v>
      </c>
    </row>
    <row r="62" spans="3:4" x14ac:dyDescent="0.25">
      <c r="C62" s="20" t="s">
        <v>63</v>
      </c>
      <c r="D62" s="4">
        <f>COUNTIF(G5:G34,"&lt;40")</f>
        <v>0</v>
      </c>
    </row>
    <row r="63" spans="3:4" x14ac:dyDescent="0.25">
      <c r="C63" s="21" t="s">
        <v>64</v>
      </c>
      <c r="D63" s="4">
        <f>SUMPRODUCT((G5:G34&gt;=40)*(G5:G34&lt;=69))</f>
        <v>0</v>
      </c>
    </row>
    <row r="64" spans="3:4" x14ac:dyDescent="0.25">
      <c r="C64" s="22" t="s">
        <v>65</v>
      </c>
      <c r="D64" s="4">
        <f>SUMPRODUCT((G5:G34&gt;=70)*(G5:G34&lt;=80))</f>
        <v>0</v>
      </c>
    </row>
    <row r="65" spans="3:4" x14ac:dyDescent="0.25">
      <c r="C65" s="23" t="s">
        <v>66</v>
      </c>
      <c r="D65" s="4">
        <f>SUMPRODUCT((G5:G34&gt;=81)*(G5:G34&lt;=101))</f>
        <v>0</v>
      </c>
    </row>
    <row r="66" spans="3:4" x14ac:dyDescent="0.25">
      <c r="C66" s="24" t="s">
        <v>67</v>
      </c>
      <c r="D66" s="4">
        <f>COUNTIF(G5:G34,"&gt;101")</f>
        <v>0</v>
      </c>
    </row>
    <row r="67" spans="3:4" x14ac:dyDescent="0.25">
      <c r="C67" s="25" t="s">
        <v>68</v>
      </c>
      <c r="D67" s="26">
        <f>SUM(D62:D66)</f>
        <v>0</v>
      </c>
    </row>
    <row r="68" spans="3:4" x14ac:dyDescent="0.25">
      <c r="C68" s="27" t="s">
        <v>69</v>
      </c>
      <c r="D68" s="28">
        <f>COUNTIF(G5:G34,"Non évaluable")</f>
        <v>0</v>
      </c>
    </row>
    <row r="69" spans="3:4" x14ac:dyDescent="0.25">
      <c r="C69" s="29" t="s">
        <v>70</v>
      </c>
      <c r="D69" s="4">
        <f>COUNTIF(G5:G34,"Absent")</f>
        <v>0</v>
      </c>
    </row>
    <row r="70" spans="3:4" x14ac:dyDescent="0.25">
      <c r="C70" s="25" t="s">
        <v>71</v>
      </c>
      <c r="D70" s="26">
        <f>SUM(D67:D69)</f>
        <v>0</v>
      </c>
    </row>
  </sheetData>
  <conditionalFormatting sqref="E5:G34">
    <cfRule type="containsText" dxfId="147" priority="8" operator="containsText" text="Non évaluable">
      <formula>NOT(ISERROR(SEARCH("Non évaluable",E5)))</formula>
    </cfRule>
  </conditionalFormatting>
  <conditionalFormatting sqref="E5:G34">
    <cfRule type="containsText" dxfId="146" priority="9" operator="containsText" text="Absent">
      <formula>NOT(ISERROR(SEARCH("Absent",E5)))</formula>
    </cfRule>
  </conditionalFormatting>
  <conditionalFormatting sqref="E5:G34">
    <cfRule type="cellIs" dxfId="145" priority="10" operator="lessThan">
      <formula>40</formula>
    </cfRule>
  </conditionalFormatting>
  <conditionalFormatting sqref="E5:G34">
    <cfRule type="cellIs" dxfId="144" priority="11" operator="between">
      <formula>40</formula>
      <formula>69</formula>
    </cfRule>
  </conditionalFormatting>
  <conditionalFormatting sqref="E5:G34">
    <cfRule type="cellIs" dxfId="143" priority="12" operator="between">
      <formula>70</formula>
      <formula>80</formula>
    </cfRule>
  </conditionalFormatting>
  <conditionalFormatting sqref="E5:G34">
    <cfRule type="cellIs" dxfId="142" priority="13" operator="between">
      <formula>81</formula>
      <formula>101</formula>
    </cfRule>
  </conditionalFormatting>
  <conditionalFormatting sqref="E5:G34">
    <cfRule type="cellIs" dxfId="141" priority="14" operator="greaterThan">
      <formula>101</formula>
    </cfRule>
  </conditionalFormatting>
  <conditionalFormatting sqref="E30">
    <cfRule type="containsText" dxfId="140" priority="1" operator="containsText" text="Non évaluable">
      <formula>NOT(ISERROR(SEARCH("Non évaluable",E30)))</formula>
    </cfRule>
  </conditionalFormatting>
  <conditionalFormatting sqref="E30">
    <cfRule type="containsText" dxfId="139" priority="2" operator="containsText" text="Absent">
      <formula>NOT(ISERROR(SEARCH("Absent",E30)))</formula>
    </cfRule>
  </conditionalFormatting>
  <conditionalFormatting sqref="E30">
    <cfRule type="cellIs" dxfId="138" priority="3" operator="lessThan">
      <formula>40</formula>
    </cfRule>
  </conditionalFormatting>
  <conditionalFormatting sqref="E30">
    <cfRule type="cellIs" dxfId="137" priority="4" operator="between">
      <formula>40</formula>
      <formula>69</formula>
    </cfRule>
  </conditionalFormatting>
  <conditionalFormatting sqref="E30">
    <cfRule type="cellIs" dxfId="136" priority="5" operator="between">
      <formula>70</formula>
      <formula>80</formula>
    </cfRule>
  </conditionalFormatting>
  <conditionalFormatting sqref="E30">
    <cfRule type="cellIs" dxfId="135" priority="6" operator="between">
      <formula>81</formula>
      <formula>101</formula>
    </cfRule>
  </conditionalFormatting>
  <conditionalFormatting sqref="E30">
    <cfRule type="cellIs" dxfId="134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I72" sqref="I72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/>
      <c r="F2" s="3" t="s">
        <v>256</v>
      </c>
      <c r="G2" s="3"/>
    </row>
    <row r="4" spans="2:8" x14ac:dyDescent="0.25">
      <c r="C4" s="5" t="s">
        <v>3</v>
      </c>
      <c r="D4" s="5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2:8" x14ac:dyDescent="0.25">
      <c r="B5" s="4">
        <v>1</v>
      </c>
      <c r="C5" s="17"/>
      <c r="D5" s="17"/>
      <c r="E5" s="9"/>
      <c r="F5" s="9"/>
      <c r="G5" s="9"/>
      <c r="H5" s="9"/>
    </row>
    <row r="6" spans="2:8" x14ac:dyDescent="0.25">
      <c r="B6" s="4">
        <v>2</v>
      </c>
      <c r="C6" s="17"/>
      <c r="D6" s="17"/>
      <c r="E6" s="9"/>
      <c r="F6" s="9"/>
      <c r="G6" s="9"/>
      <c r="H6" s="9"/>
    </row>
    <row r="7" spans="2:8" x14ac:dyDescent="0.25">
      <c r="B7" s="4">
        <v>3</v>
      </c>
      <c r="C7" s="17"/>
      <c r="D7" s="17"/>
      <c r="E7" s="9"/>
      <c r="F7" s="9"/>
      <c r="G7" s="9"/>
      <c r="H7" s="9"/>
    </row>
    <row r="8" spans="2:8" x14ac:dyDescent="0.25">
      <c r="B8" s="4">
        <v>4</v>
      </c>
      <c r="C8" s="17"/>
      <c r="D8" s="17"/>
      <c r="E8" s="9"/>
      <c r="F8" s="9"/>
      <c r="G8" s="9"/>
      <c r="H8" s="9"/>
    </row>
    <row r="9" spans="2:8" ht="15" customHeight="1" x14ac:dyDescent="0.25">
      <c r="B9" s="4">
        <v>5</v>
      </c>
      <c r="C9" s="17"/>
      <c r="D9" s="17"/>
      <c r="E9" s="9"/>
      <c r="F9" s="9"/>
      <c r="G9" s="9"/>
      <c r="H9" s="9"/>
    </row>
    <row r="10" spans="2:8" x14ac:dyDescent="0.25">
      <c r="B10" s="4">
        <v>6</v>
      </c>
      <c r="C10" s="17"/>
      <c r="D10" s="17"/>
      <c r="E10" s="9"/>
      <c r="F10" s="9"/>
      <c r="G10" s="9"/>
      <c r="H10" s="9"/>
    </row>
    <row r="11" spans="2:8" x14ac:dyDescent="0.25">
      <c r="B11" s="4">
        <v>7</v>
      </c>
      <c r="C11" s="17"/>
      <c r="D11" s="17"/>
      <c r="E11" s="9"/>
      <c r="F11" s="9"/>
      <c r="G11" s="9"/>
      <c r="H11" s="9"/>
    </row>
    <row r="12" spans="2:8" x14ac:dyDescent="0.25">
      <c r="B12" s="4">
        <v>8</v>
      </c>
      <c r="C12" s="17"/>
      <c r="D12" s="17"/>
      <c r="E12" s="9"/>
      <c r="F12" s="9"/>
      <c r="G12" s="9"/>
      <c r="H12" s="9"/>
    </row>
    <row r="13" spans="2:8" x14ac:dyDescent="0.25">
      <c r="B13" s="4">
        <v>9</v>
      </c>
      <c r="C13" s="17"/>
      <c r="D13" s="17"/>
      <c r="E13" s="9"/>
      <c r="F13" s="9"/>
      <c r="G13" s="9"/>
      <c r="H13" s="9"/>
    </row>
    <row r="14" spans="2:8" x14ac:dyDescent="0.25">
      <c r="B14" s="4">
        <v>10</v>
      </c>
      <c r="C14" s="17"/>
      <c r="D14" s="17"/>
      <c r="E14" s="9"/>
      <c r="F14" s="9"/>
      <c r="G14" s="9"/>
      <c r="H14" s="9"/>
    </row>
    <row r="15" spans="2:8" x14ac:dyDescent="0.25">
      <c r="B15" s="4">
        <v>11</v>
      </c>
      <c r="C15" s="17"/>
      <c r="D15" s="17"/>
      <c r="E15" s="9"/>
      <c r="F15" s="9"/>
      <c r="G15" s="9"/>
      <c r="H15" s="9"/>
    </row>
    <row r="16" spans="2:8" ht="15" customHeight="1" x14ac:dyDescent="0.25">
      <c r="B16" s="4">
        <v>12</v>
      </c>
      <c r="C16" s="17"/>
      <c r="D16" s="17"/>
      <c r="E16" s="9"/>
      <c r="F16" s="9"/>
      <c r="G16" s="9"/>
      <c r="H16" s="9"/>
    </row>
    <row r="17" spans="2:8" x14ac:dyDescent="0.25">
      <c r="B17" s="4">
        <v>13</v>
      </c>
      <c r="C17" s="17"/>
      <c r="D17" s="17"/>
      <c r="E17" s="9"/>
      <c r="F17" s="9"/>
      <c r="G17" s="9"/>
      <c r="H17" s="9"/>
    </row>
    <row r="18" spans="2:8" x14ac:dyDescent="0.25">
      <c r="B18" s="4">
        <v>14</v>
      </c>
      <c r="C18" s="17"/>
      <c r="D18" s="17"/>
      <c r="E18" s="9"/>
      <c r="F18" s="9"/>
      <c r="G18" s="9"/>
      <c r="H18" s="9"/>
    </row>
    <row r="19" spans="2:8" x14ac:dyDescent="0.25">
      <c r="B19" s="4">
        <v>15</v>
      </c>
      <c r="C19" s="17"/>
      <c r="D19" s="17"/>
      <c r="E19" s="9"/>
      <c r="F19" s="9"/>
      <c r="G19" s="9"/>
      <c r="H19" s="9"/>
    </row>
    <row r="20" spans="2:8" x14ac:dyDescent="0.25">
      <c r="B20" s="4">
        <v>16</v>
      </c>
      <c r="C20" s="17"/>
      <c r="D20" s="17"/>
      <c r="E20" s="9"/>
      <c r="F20" s="9"/>
      <c r="G20" s="9"/>
      <c r="H20" s="9"/>
    </row>
    <row r="21" spans="2:8" x14ac:dyDescent="0.25">
      <c r="B21" s="4">
        <v>17</v>
      </c>
      <c r="C21" s="17"/>
      <c r="D21" s="17"/>
      <c r="E21" s="9"/>
      <c r="F21" s="9"/>
      <c r="G21" s="9"/>
      <c r="H21" s="4"/>
    </row>
    <row r="22" spans="2:8" x14ac:dyDescent="0.25">
      <c r="B22" s="4">
        <v>18</v>
      </c>
      <c r="C22" s="17"/>
      <c r="D22" s="17"/>
      <c r="E22" s="9"/>
      <c r="F22" s="9"/>
      <c r="G22" s="9"/>
      <c r="H22" s="4"/>
    </row>
    <row r="23" spans="2:8" x14ac:dyDescent="0.25">
      <c r="B23" s="4">
        <v>19</v>
      </c>
      <c r="C23" s="3"/>
      <c r="D23" s="3"/>
      <c r="E23" s="9"/>
      <c r="F23" s="9"/>
      <c r="G23" s="9"/>
      <c r="H23" s="4"/>
    </row>
    <row r="24" spans="2:8" x14ac:dyDescent="0.25">
      <c r="B24" s="4">
        <v>20</v>
      </c>
      <c r="C24" s="16"/>
      <c r="D24" s="16"/>
      <c r="E24" s="9"/>
      <c r="F24" s="9"/>
      <c r="G24" s="9"/>
      <c r="H24" s="4"/>
    </row>
    <row r="25" spans="2:8" x14ac:dyDescent="0.25">
      <c r="B25" s="4">
        <v>21</v>
      </c>
      <c r="C25" s="16"/>
      <c r="D25" s="16"/>
      <c r="E25" s="4"/>
      <c r="F25" s="4"/>
      <c r="G25" s="4"/>
      <c r="H25" s="4"/>
    </row>
    <row r="26" spans="2:8" x14ac:dyDescent="0.25">
      <c r="B26" s="4">
        <v>22</v>
      </c>
      <c r="C26" s="16"/>
      <c r="D26" s="16"/>
      <c r="E26" s="4"/>
      <c r="F26" s="4"/>
      <c r="G26" s="4"/>
      <c r="H26" s="4"/>
    </row>
    <row r="27" spans="2:8" x14ac:dyDescent="0.25">
      <c r="B27" s="4">
        <v>23</v>
      </c>
      <c r="C27" s="16"/>
      <c r="D27" s="16"/>
      <c r="E27" s="4"/>
      <c r="F27" s="4"/>
      <c r="G27" s="4"/>
      <c r="H27" s="4"/>
    </row>
    <row r="28" spans="2:8" x14ac:dyDescent="0.25">
      <c r="B28" s="4">
        <v>24</v>
      </c>
      <c r="C28" s="16"/>
      <c r="D28" s="16"/>
      <c r="E28" s="9"/>
      <c r="F28" s="9"/>
      <c r="G28" s="9"/>
      <c r="H28" s="4"/>
    </row>
    <row r="29" spans="2:8" x14ac:dyDescent="0.25">
      <c r="B29" s="4">
        <v>25</v>
      </c>
      <c r="C29" s="16"/>
      <c r="D29" s="16"/>
      <c r="E29" s="4"/>
      <c r="F29" s="9"/>
      <c r="G29" s="9"/>
      <c r="H29" s="4"/>
    </row>
    <row r="30" spans="2:8" x14ac:dyDescent="0.25">
      <c r="B30" s="4">
        <v>26</v>
      </c>
      <c r="C30" s="16"/>
      <c r="D30" s="16"/>
      <c r="E30" s="9"/>
      <c r="F30" s="9"/>
      <c r="G30" s="9"/>
      <c r="H30" s="4"/>
    </row>
    <row r="31" spans="2:8" x14ac:dyDescent="0.25">
      <c r="B31" s="4">
        <v>27</v>
      </c>
      <c r="C31" s="3"/>
      <c r="D31" s="3"/>
      <c r="E31" s="9"/>
      <c r="F31" s="9"/>
      <c r="G31" s="9"/>
      <c r="H31" s="4"/>
    </row>
    <row r="32" spans="2:8" x14ac:dyDescent="0.25">
      <c r="B32" s="4">
        <v>28</v>
      </c>
      <c r="C32" s="3"/>
      <c r="D32" s="3"/>
      <c r="E32" s="9"/>
      <c r="F32" s="9"/>
      <c r="G32" s="9"/>
      <c r="H32" s="4"/>
    </row>
    <row r="33" spans="2:8" x14ac:dyDescent="0.25">
      <c r="B33" s="4">
        <v>29</v>
      </c>
      <c r="C33" s="17"/>
      <c r="D33" s="17"/>
      <c r="E33" s="9"/>
      <c r="F33" s="9"/>
      <c r="G33" s="9"/>
      <c r="H33" s="4"/>
    </row>
    <row r="34" spans="2:8" x14ac:dyDescent="0.25">
      <c r="B34" s="4">
        <v>30</v>
      </c>
      <c r="C34" s="3"/>
      <c r="D34" s="3"/>
      <c r="E34" s="9"/>
      <c r="F34" s="9"/>
      <c r="G34" s="9"/>
      <c r="H34" s="4"/>
    </row>
    <row r="35" spans="2:8" x14ac:dyDescent="0.25">
      <c r="B35" s="2"/>
      <c r="E35" s="2"/>
    </row>
    <row r="36" spans="2:8" x14ac:dyDescent="0.25">
      <c r="C36" s="18"/>
    </row>
    <row r="37" spans="2:8" ht="45" x14ac:dyDescent="0.25">
      <c r="C37" s="9" t="s">
        <v>61</v>
      </c>
      <c r="D37" s="9" t="s">
        <v>255</v>
      </c>
      <c r="E37" s="19"/>
    </row>
    <row r="38" spans="2:8" x14ac:dyDescent="0.25">
      <c r="C38" s="20" t="s">
        <v>63</v>
      </c>
      <c r="D38" s="4">
        <f>COUNTIF(E5:E34,"&lt;40")</f>
        <v>0</v>
      </c>
      <c r="E38" s="2"/>
    </row>
    <row r="39" spans="2:8" x14ac:dyDescent="0.25">
      <c r="C39" s="21" t="s">
        <v>64</v>
      </c>
      <c r="D39" s="4">
        <f>SUMPRODUCT((E5:E34&gt;=40)*(E5:E34&lt;=69))</f>
        <v>0</v>
      </c>
      <c r="E39" s="2"/>
    </row>
    <row r="40" spans="2:8" x14ac:dyDescent="0.25">
      <c r="C40" s="22" t="s">
        <v>65</v>
      </c>
      <c r="D40" s="4">
        <f>SUMPRODUCT((E5:E34&gt;=70)*(E5:E34&lt;=80))</f>
        <v>0</v>
      </c>
      <c r="E40" s="2"/>
    </row>
    <row r="41" spans="2:8" x14ac:dyDescent="0.25">
      <c r="C41" s="23" t="s">
        <v>66</v>
      </c>
      <c r="D41" s="4">
        <f>SUMPRODUCT((E5:E34&gt;=81)*(E5:E34&lt;=101))</f>
        <v>0</v>
      </c>
      <c r="E41" s="2"/>
    </row>
    <row r="42" spans="2:8" x14ac:dyDescent="0.25">
      <c r="C42" s="24" t="s">
        <v>67</v>
      </c>
      <c r="D42" s="4">
        <f>COUNTIF(E5:E34,"&gt;101")</f>
        <v>0</v>
      </c>
      <c r="E42" s="2"/>
    </row>
    <row r="43" spans="2:8" x14ac:dyDescent="0.25">
      <c r="C43" s="25" t="s">
        <v>68</v>
      </c>
      <c r="D43" s="26">
        <f>SUM(D38:D42)</f>
        <v>0</v>
      </c>
      <c r="E43" s="2"/>
    </row>
    <row r="44" spans="2:8" x14ac:dyDescent="0.25">
      <c r="C44" s="27" t="s">
        <v>69</v>
      </c>
      <c r="D44" s="28">
        <f>COUNTIF(E5:E34,"Non évaluable")</f>
        <v>0</v>
      </c>
      <c r="E44" s="2"/>
    </row>
    <row r="45" spans="2:8" x14ac:dyDescent="0.25">
      <c r="C45" s="29" t="s">
        <v>70</v>
      </c>
      <c r="D45" s="4">
        <f>COUNTIF(E5:E34,"Absent")</f>
        <v>0</v>
      </c>
      <c r="E45" s="2"/>
    </row>
    <row r="46" spans="2:8" x14ac:dyDescent="0.25">
      <c r="C46" s="25" t="s">
        <v>71</v>
      </c>
      <c r="D46" s="26">
        <f>SUM(D43:D45)</f>
        <v>0</v>
      </c>
      <c r="E46" s="2"/>
    </row>
    <row r="49" spans="3:4" ht="45" x14ac:dyDescent="0.25">
      <c r="C49" s="9" t="s">
        <v>72</v>
      </c>
      <c r="D49" s="9" t="s">
        <v>255</v>
      </c>
    </row>
    <row r="50" spans="3:4" x14ac:dyDescent="0.25">
      <c r="C50" s="20" t="s">
        <v>63</v>
      </c>
      <c r="D50" s="4">
        <f>COUNTIF(F5:F34,"&lt;40")</f>
        <v>0</v>
      </c>
    </row>
    <row r="51" spans="3:4" x14ac:dyDescent="0.25">
      <c r="C51" s="21" t="s">
        <v>64</v>
      </c>
      <c r="D51" s="4">
        <f>SUMPRODUCT((F5:F34&gt;=40)*(F5:F34&lt;=69))</f>
        <v>0</v>
      </c>
    </row>
    <row r="52" spans="3:4" x14ac:dyDescent="0.25">
      <c r="C52" s="22" t="s">
        <v>65</v>
      </c>
      <c r="D52" s="4">
        <f>SUMPRODUCT((F5:F34&gt;=70)*(F5:F34&lt;=80))</f>
        <v>0</v>
      </c>
    </row>
    <row r="53" spans="3:4" x14ac:dyDescent="0.25">
      <c r="C53" s="23" t="s">
        <v>66</v>
      </c>
      <c r="D53" s="4">
        <f>SUMPRODUCT((F5:F34&gt;=81)*(F5:F34&lt;=101))</f>
        <v>0</v>
      </c>
    </row>
    <row r="54" spans="3:4" x14ac:dyDescent="0.25">
      <c r="C54" s="24" t="s">
        <v>67</v>
      </c>
      <c r="D54" s="4">
        <f>COUNTIF(F5:F34,"&gt;101")</f>
        <v>0</v>
      </c>
    </row>
    <row r="55" spans="3:4" x14ac:dyDescent="0.25">
      <c r="C55" s="25" t="s">
        <v>68</v>
      </c>
      <c r="D55" s="26">
        <f>SUM(D50:D54)</f>
        <v>0</v>
      </c>
    </row>
    <row r="56" spans="3:4" x14ac:dyDescent="0.25">
      <c r="C56" s="27" t="s">
        <v>69</v>
      </c>
      <c r="D56" s="28">
        <f>COUNTIF(F5:F34,"Non évaluable")</f>
        <v>0</v>
      </c>
    </row>
    <row r="57" spans="3:4" x14ac:dyDescent="0.25">
      <c r="C57" s="29" t="s">
        <v>70</v>
      </c>
      <c r="D57" s="4">
        <f>COUNTIF(F5:F34,"Absent")</f>
        <v>0</v>
      </c>
    </row>
    <row r="58" spans="3:4" x14ac:dyDescent="0.25">
      <c r="C58" s="25" t="s">
        <v>71</v>
      </c>
      <c r="D58" s="26">
        <f>SUM(D55:D57)</f>
        <v>0</v>
      </c>
    </row>
    <row r="61" spans="3:4" ht="45" x14ac:dyDescent="0.25">
      <c r="C61" s="9" t="s">
        <v>73</v>
      </c>
      <c r="D61" s="9" t="s">
        <v>255</v>
      </c>
    </row>
    <row r="62" spans="3:4" x14ac:dyDescent="0.25">
      <c r="C62" s="20" t="s">
        <v>63</v>
      </c>
      <c r="D62" s="4">
        <f>COUNTIF(G5:G34,"&lt;40")</f>
        <v>0</v>
      </c>
    </row>
    <row r="63" spans="3:4" x14ac:dyDescent="0.25">
      <c r="C63" s="21" t="s">
        <v>64</v>
      </c>
      <c r="D63" s="4">
        <f>SUMPRODUCT((G5:G34&gt;=40)*(G5:G34&lt;=69))</f>
        <v>0</v>
      </c>
    </row>
    <row r="64" spans="3:4" x14ac:dyDescent="0.25">
      <c r="C64" s="22" t="s">
        <v>65</v>
      </c>
      <c r="D64" s="4">
        <f>SUMPRODUCT((G5:G34&gt;=70)*(G5:G34&lt;=80))</f>
        <v>0</v>
      </c>
    </row>
    <row r="65" spans="3:4" x14ac:dyDescent="0.25">
      <c r="C65" s="23" t="s">
        <v>66</v>
      </c>
      <c r="D65" s="4">
        <f>SUMPRODUCT((G5:G34&gt;=81)*(G5:G34&lt;=101))</f>
        <v>0</v>
      </c>
    </row>
    <row r="66" spans="3:4" x14ac:dyDescent="0.25">
      <c r="C66" s="24" t="s">
        <v>67</v>
      </c>
      <c r="D66" s="4">
        <f>COUNTIF(G5:G34,"&gt;101")</f>
        <v>0</v>
      </c>
    </row>
    <row r="67" spans="3:4" x14ac:dyDescent="0.25">
      <c r="C67" s="25" t="s">
        <v>68</v>
      </c>
      <c r="D67" s="26">
        <f>SUM(D62:D66)</f>
        <v>0</v>
      </c>
    </row>
    <row r="68" spans="3:4" x14ac:dyDescent="0.25">
      <c r="C68" s="27" t="s">
        <v>69</v>
      </c>
      <c r="D68" s="28">
        <f>COUNTIF(G5:G34,"Non évaluable")</f>
        <v>0</v>
      </c>
    </row>
    <row r="69" spans="3:4" x14ac:dyDescent="0.25">
      <c r="C69" s="29" t="s">
        <v>70</v>
      </c>
      <c r="D69" s="4">
        <f>COUNTIF(G5:G34,"Absent")</f>
        <v>0</v>
      </c>
    </row>
    <row r="70" spans="3:4" x14ac:dyDescent="0.25">
      <c r="C70" s="25" t="s">
        <v>71</v>
      </c>
      <c r="D70" s="26">
        <f>SUM(D67:D69)</f>
        <v>0</v>
      </c>
    </row>
  </sheetData>
  <conditionalFormatting sqref="E5:G34">
    <cfRule type="containsText" dxfId="133" priority="8" operator="containsText" text="Non évaluable">
      <formula>NOT(ISERROR(SEARCH("Non évaluable",E5)))</formula>
    </cfRule>
  </conditionalFormatting>
  <conditionalFormatting sqref="E5:G34">
    <cfRule type="containsText" dxfId="132" priority="9" operator="containsText" text="Absent">
      <formula>NOT(ISERROR(SEARCH("Absent",E5)))</formula>
    </cfRule>
  </conditionalFormatting>
  <conditionalFormatting sqref="E5:G34">
    <cfRule type="cellIs" dxfId="131" priority="10" operator="lessThan">
      <formula>40</formula>
    </cfRule>
  </conditionalFormatting>
  <conditionalFormatting sqref="E5:G34">
    <cfRule type="cellIs" dxfId="130" priority="11" operator="between">
      <formula>40</formula>
      <formula>69</formula>
    </cfRule>
  </conditionalFormatting>
  <conditionalFormatting sqref="E5:G34">
    <cfRule type="cellIs" dxfId="129" priority="12" operator="between">
      <formula>70</formula>
      <formula>80</formula>
    </cfRule>
  </conditionalFormatting>
  <conditionalFormatting sqref="E5:G34">
    <cfRule type="cellIs" dxfId="128" priority="13" operator="between">
      <formula>81</formula>
      <formula>101</formula>
    </cfRule>
  </conditionalFormatting>
  <conditionalFormatting sqref="E5:G34">
    <cfRule type="cellIs" dxfId="127" priority="14" operator="greaterThan">
      <formula>101</formula>
    </cfRule>
  </conditionalFormatting>
  <conditionalFormatting sqref="E30">
    <cfRule type="containsText" dxfId="126" priority="1" operator="containsText" text="Non évaluable">
      <formula>NOT(ISERROR(SEARCH("Non évaluable",E30)))</formula>
    </cfRule>
  </conditionalFormatting>
  <conditionalFormatting sqref="E30">
    <cfRule type="containsText" dxfId="125" priority="2" operator="containsText" text="Absent">
      <formula>NOT(ISERROR(SEARCH("Absent",E30)))</formula>
    </cfRule>
  </conditionalFormatting>
  <conditionalFormatting sqref="E30">
    <cfRule type="cellIs" dxfId="124" priority="3" operator="lessThan">
      <formula>40</formula>
    </cfRule>
  </conditionalFormatting>
  <conditionalFormatting sqref="E30">
    <cfRule type="cellIs" dxfId="123" priority="4" operator="between">
      <formula>40</formula>
      <formula>69</formula>
    </cfRule>
  </conditionalFormatting>
  <conditionalFormatting sqref="E30">
    <cfRule type="cellIs" dxfId="122" priority="5" operator="between">
      <formula>70</formula>
      <formula>80</formula>
    </cfRule>
  </conditionalFormatting>
  <conditionalFormatting sqref="E30">
    <cfRule type="cellIs" dxfId="121" priority="6" operator="between">
      <formula>81</formula>
      <formula>101</formula>
    </cfRule>
  </conditionalFormatting>
  <conditionalFormatting sqref="E30">
    <cfRule type="cellIs" dxfId="120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H71" sqref="H71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/>
      <c r="F2" s="3" t="s">
        <v>256</v>
      </c>
      <c r="G2" s="3"/>
    </row>
    <row r="4" spans="2:8" x14ac:dyDescent="0.25">
      <c r="C4" s="5" t="s">
        <v>3</v>
      </c>
      <c r="D4" s="5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2:8" x14ac:dyDescent="0.25">
      <c r="B5" s="4">
        <v>1</v>
      </c>
      <c r="C5" s="17"/>
      <c r="D5" s="17"/>
      <c r="E5" s="9"/>
      <c r="F5" s="9"/>
      <c r="G5" s="9"/>
      <c r="H5" s="9"/>
    </row>
    <row r="6" spans="2:8" x14ac:dyDescent="0.25">
      <c r="B6" s="4">
        <v>2</v>
      </c>
      <c r="C6" s="17"/>
      <c r="D6" s="17"/>
      <c r="E6" s="9"/>
      <c r="F6" s="9"/>
      <c r="G6" s="9"/>
      <c r="H6" s="9"/>
    </row>
    <row r="7" spans="2:8" x14ac:dyDescent="0.25">
      <c r="B7" s="4">
        <v>3</v>
      </c>
      <c r="C7" s="17"/>
      <c r="D7" s="17"/>
      <c r="E7" s="9"/>
      <c r="F7" s="9"/>
      <c r="G7" s="9"/>
      <c r="H7" s="9"/>
    </row>
    <row r="8" spans="2:8" x14ac:dyDescent="0.25">
      <c r="B8" s="4">
        <v>4</v>
      </c>
      <c r="C8" s="17"/>
      <c r="D8" s="17"/>
      <c r="E8" s="9"/>
      <c r="F8" s="9"/>
      <c r="G8" s="9"/>
      <c r="H8" s="9"/>
    </row>
    <row r="9" spans="2:8" ht="15" customHeight="1" x14ac:dyDescent="0.25">
      <c r="B9" s="4">
        <v>5</v>
      </c>
      <c r="C9" s="17"/>
      <c r="D9" s="17"/>
      <c r="E9" s="9"/>
      <c r="F9" s="9"/>
      <c r="G9" s="9"/>
      <c r="H9" s="9"/>
    </row>
    <row r="10" spans="2:8" x14ac:dyDescent="0.25">
      <c r="B10" s="4">
        <v>6</v>
      </c>
      <c r="C10" s="17"/>
      <c r="D10" s="17"/>
      <c r="E10" s="9"/>
      <c r="F10" s="9"/>
      <c r="G10" s="9"/>
      <c r="H10" s="9"/>
    </row>
    <row r="11" spans="2:8" x14ac:dyDescent="0.25">
      <c r="B11" s="4">
        <v>7</v>
      </c>
      <c r="C11" s="17"/>
      <c r="D11" s="17"/>
      <c r="E11" s="9"/>
      <c r="F11" s="9"/>
      <c r="G11" s="9"/>
      <c r="H11" s="9"/>
    </row>
    <row r="12" spans="2:8" x14ac:dyDescent="0.25">
      <c r="B12" s="4">
        <v>8</v>
      </c>
      <c r="C12" s="17"/>
      <c r="D12" s="17"/>
      <c r="E12" s="9"/>
      <c r="F12" s="9"/>
      <c r="G12" s="9"/>
      <c r="H12" s="9"/>
    </row>
    <row r="13" spans="2:8" x14ac:dyDescent="0.25">
      <c r="B13" s="4">
        <v>9</v>
      </c>
      <c r="C13" s="17"/>
      <c r="D13" s="17"/>
      <c r="E13" s="9"/>
      <c r="F13" s="9"/>
      <c r="G13" s="9"/>
      <c r="H13" s="9"/>
    </row>
    <row r="14" spans="2:8" x14ac:dyDescent="0.25">
      <c r="B14" s="4">
        <v>10</v>
      </c>
      <c r="C14" s="17"/>
      <c r="D14" s="17"/>
      <c r="E14" s="9"/>
      <c r="F14" s="9"/>
      <c r="G14" s="9"/>
      <c r="H14" s="9"/>
    </row>
    <row r="15" spans="2:8" x14ac:dyDescent="0.25">
      <c r="B15" s="4">
        <v>11</v>
      </c>
      <c r="C15" s="17"/>
      <c r="D15" s="17"/>
      <c r="E15" s="9"/>
      <c r="F15" s="9"/>
      <c r="G15" s="9"/>
      <c r="H15" s="9"/>
    </row>
    <row r="16" spans="2:8" ht="15" customHeight="1" x14ac:dyDescent="0.25">
      <c r="B16" s="4">
        <v>12</v>
      </c>
      <c r="C16" s="17"/>
      <c r="D16" s="17"/>
      <c r="E16" s="9"/>
      <c r="F16" s="9"/>
      <c r="G16" s="9"/>
      <c r="H16" s="9"/>
    </row>
    <row r="17" spans="2:8" x14ac:dyDescent="0.25">
      <c r="B17" s="4">
        <v>13</v>
      </c>
      <c r="C17" s="17"/>
      <c r="D17" s="17"/>
      <c r="E17" s="9"/>
      <c r="F17" s="9"/>
      <c r="G17" s="9"/>
      <c r="H17" s="9"/>
    </row>
    <row r="18" spans="2:8" x14ac:dyDescent="0.25">
      <c r="B18" s="4">
        <v>14</v>
      </c>
      <c r="C18" s="17"/>
      <c r="D18" s="17"/>
      <c r="E18" s="9"/>
      <c r="F18" s="9"/>
      <c r="G18" s="9"/>
      <c r="H18" s="9"/>
    </row>
    <row r="19" spans="2:8" x14ac:dyDescent="0.25">
      <c r="B19" s="4">
        <v>15</v>
      </c>
      <c r="C19" s="17"/>
      <c r="D19" s="17"/>
      <c r="E19" s="9"/>
      <c r="F19" s="9"/>
      <c r="G19" s="9"/>
      <c r="H19" s="9"/>
    </row>
    <row r="20" spans="2:8" x14ac:dyDescent="0.25">
      <c r="B20" s="4">
        <v>16</v>
      </c>
      <c r="C20" s="17"/>
      <c r="D20" s="17"/>
      <c r="E20" s="9"/>
      <c r="F20" s="9"/>
      <c r="G20" s="9"/>
      <c r="H20" s="9"/>
    </row>
    <row r="21" spans="2:8" x14ac:dyDescent="0.25">
      <c r="B21" s="4">
        <v>17</v>
      </c>
      <c r="C21" s="17"/>
      <c r="D21" s="17"/>
      <c r="E21" s="9"/>
      <c r="F21" s="9"/>
      <c r="G21" s="9"/>
      <c r="H21" s="4"/>
    </row>
    <row r="22" spans="2:8" x14ac:dyDescent="0.25">
      <c r="B22" s="4">
        <v>18</v>
      </c>
      <c r="C22" s="17"/>
      <c r="D22" s="17"/>
      <c r="E22" s="9"/>
      <c r="F22" s="9"/>
      <c r="G22" s="9"/>
      <c r="H22" s="4"/>
    </row>
    <row r="23" spans="2:8" x14ac:dyDescent="0.25">
      <c r="B23" s="4">
        <v>19</v>
      </c>
      <c r="C23" s="3"/>
      <c r="D23" s="3"/>
      <c r="E23" s="9"/>
      <c r="F23" s="9"/>
      <c r="G23" s="9"/>
      <c r="H23" s="4"/>
    </row>
    <row r="24" spans="2:8" x14ac:dyDescent="0.25">
      <c r="B24" s="4">
        <v>20</v>
      </c>
      <c r="C24" s="16"/>
      <c r="D24" s="16"/>
      <c r="E24" s="9"/>
      <c r="F24" s="9"/>
      <c r="G24" s="9"/>
      <c r="H24" s="4"/>
    </row>
    <row r="25" spans="2:8" x14ac:dyDescent="0.25">
      <c r="B25" s="4">
        <v>21</v>
      </c>
      <c r="C25" s="16"/>
      <c r="D25" s="16"/>
      <c r="E25" s="4"/>
      <c r="F25" s="4"/>
      <c r="G25" s="4"/>
      <c r="H25" s="4"/>
    </row>
    <row r="26" spans="2:8" x14ac:dyDescent="0.25">
      <c r="B26" s="4">
        <v>22</v>
      </c>
      <c r="C26" s="16"/>
      <c r="D26" s="16"/>
      <c r="E26" s="4"/>
      <c r="F26" s="4"/>
      <c r="G26" s="4"/>
      <c r="H26" s="4"/>
    </row>
    <row r="27" spans="2:8" x14ac:dyDescent="0.25">
      <c r="B27" s="4">
        <v>23</v>
      </c>
      <c r="C27" s="16"/>
      <c r="D27" s="16"/>
      <c r="E27" s="4"/>
      <c r="F27" s="4"/>
      <c r="G27" s="4"/>
      <c r="H27" s="4"/>
    </row>
    <row r="28" spans="2:8" x14ac:dyDescent="0.25">
      <c r="B28" s="4">
        <v>24</v>
      </c>
      <c r="C28" s="16"/>
      <c r="D28" s="16"/>
      <c r="E28" s="9"/>
      <c r="F28" s="9"/>
      <c r="G28" s="9"/>
      <c r="H28" s="4"/>
    </row>
    <row r="29" spans="2:8" x14ac:dyDescent="0.25">
      <c r="B29" s="4">
        <v>25</v>
      </c>
      <c r="C29" s="16"/>
      <c r="D29" s="16"/>
      <c r="E29" s="4"/>
      <c r="F29" s="9"/>
      <c r="G29" s="9"/>
      <c r="H29" s="4"/>
    </row>
    <row r="30" spans="2:8" x14ac:dyDescent="0.25">
      <c r="B30" s="4">
        <v>26</v>
      </c>
      <c r="C30" s="16"/>
      <c r="D30" s="16"/>
      <c r="E30" s="9"/>
      <c r="F30" s="9"/>
      <c r="G30" s="9"/>
      <c r="H30" s="4"/>
    </row>
    <row r="31" spans="2:8" x14ac:dyDescent="0.25">
      <c r="B31" s="4">
        <v>27</v>
      </c>
      <c r="C31" s="3"/>
      <c r="D31" s="3"/>
      <c r="E31" s="9"/>
      <c r="F31" s="9"/>
      <c r="G31" s="9"/>
      <c r="H31" s="4"/>
    </row>
    <row r="32" spans="2:8" x14ac:dyDescent="0.25">
      <c r="B32" s="4">
        <v>28</v>
      </c>
      <c r="C32" s="3"/>
      <c r="D32" s="3"/>
      <c r="E32" s="9"/>
      <c r="F32" s="9"/>
      <c r="G32" s="9"/>
      <c r="H32" s="4"/>
    </row>
    <row r="33" spans="2:8" x14ac:dyDescent="0.25">
      <c r="B33" s="4">
        <v>29</v>
      </c>
      <c r="C33" s="17"/>
      <c r="D33" s="17"/>
      <c r="E33" s="9"/>
      <c r="F33" s="9"/>
      <c r="G33" s="9"/>
      <c r="H33" s="4"/>
    </row>
    <row r="34" spans="2:8" x14ac:dyDescent="0.25">
      <c r="B34" s="4">
        <v>30</v>
      </c>
      <c r="C34" s="3"/>
      <c r="D34" s="3"/>
      <c r="E34" s="9"/>
      <c r="F34" s="9"/>
      <c r="G34" s="9"/>
      <c r="H34" s="4"/>
    </row>
    <row r="35" spans="2:8" x14ac:dyDescent="0.25">
      <c r="B35" s="2"/>
      <c r="E35" s="2"/>
    </row>
    <row r="36" spans="2:8" x14ac:dyDescent="0.25">
      <c r="C36" s="18"/>
    </row>
    <row r="37" spans="2:8" ht="45" x14ac:dyDescent="0.25">
      <c r="C37" s="9" t="s">
        <v>61</v>
      </c>
      <c r="D37" s="9" t="s">
        <v>255</v>
      </c>
      <c r="E37" s="19"/>
    </row>
    <row r="38" spans="2:8" x14ac:dyDescent="0.25">
      <c r="C38" s="20" t="s">
        <v>63</v>
      </c>
      <c r="D38" s="4">
        <f>COUNTIF(E5:E34,"&lt;40")</f>
        <v>0</v>
      </c>
      <c r="E38" s="2"/>
    </row>
    <row r="39" spans="2:8" x14ac:dyDescent="0.25">
      <c r="C39" s="21" t="s">
        <v>64</v>
      </c>
      <c r="D39" s="4">
        <f>SUMPRODUCT((E5:E34&gt;=40)*(E5:E34&lt;=69))</f>
        <v>0</v>
      </c>
      <c r="E39" s="2"/>
    </row>
    <row r="40" spans="2:8" x14ac:dyDescent="0.25">
      <c r="C40" s="22" t="s">
        <v>65</v>
      </c>
      <c r="D40" s="4">
        <f>SUMPRODUCT((E5:E34&gt;=70)*(E5:E34&lt;=80))</f>
        <v>0</v>
      </c>
      <c r="E40" s="2"/>
    </row>
    <row r="41" spans="2:8" x14ac:dyDescent="0.25">
      <c r="C41" s="23" t="s">
        <v>66</v>
      </c>
      <c r="D41" s="4">
        <f>SUMPRODUCT((E5:E34&gt;=81)*(E5:E34&lt;=101))</f>
        <v>0</v>
      </c>
      <c r="E41" s="2"/>
    </row>
    <row r="42" spans="2:8" x14ac:dyDescent="0.25">
      <c r="C42" s="24" t="s">
        <v>67</v>
      </c>
      <c r="D42" s="4">
        <f>COUNTIF(E5:E34,"&gt;101")</f>
        <v>0</v>
      </c>
      <c r="E42" s="2"/>
    </row>
    <row r="43" spans="2:8" x14ac:dyDescent="0.25">
      <c r="C43" s="25" t="s">
        <v>68</v>
      </c>
      <c r="D43" s="26">
        <f>SUM(D38:D42)</f>
        <v>0</v>
      </c>
      <c r="E43" s="2"/>
    </row>
    <row r="44" spans="2:8" x14ac:dyDescent="0.25">
      <c r="C44" s="27" t="s">
        <v>69</v>
      </c>
      <c r="D44" s="28">
        <f>COUNTIF(E5:E34,"Non évaluable")</f>
        <v>0</v>
      </c>
      <c r="E44" s="2"/>
    </row>
    <row r="45" spans="2:8" x14ac:dyDescent="0.25">
      <c r="C45" s="29" t="s">
        <v>70</v>
      </c>
      <c r="D45" s="4">
        <f>COUNTIF(E5:E34,"Absent")</f>
        <v>0</v>
      </c>
      <c r="E45" s="2"/>
    </row>
    <row r="46" spans="2:8" x14ac:dyDescent="0.25">
      <c r="C46" s="25" t="s">
        <v>71</v>
      </c>
      <c r="D46" s="26">
        <f>SUM(D43:D45)</f>
        <v>0</v>
      </c>
      <c r="E46" s="2"/>
    </row>
    <row r="49" spans="3:4" ht="45" x14ac:dyDescent="0.25">
      <c r="C49" s="9" t="s">
        <v>72</v>
      </c>
      <c r="D49" s="9" t="s">
        <v>255</v>
      </c>
    </row>
    <row r="50" spans="3:4" x14ac:dyDescent="0.25">
      <c r="C50" s="20" t="s">
        <v>63</v>
      </c>
      <c r="D50" s="4">
        <f>COUNTIF(F5:F34,"&lt;40")</f>
        <v>0</v>
      </c>
    </row>
    <row r="51" spans="3:4" x14ac:dyDescent="0.25">
      <c r="C51" s="21" t="s">
        <v>64</v>
      </c>
      <c r="D51" s="4">
        <f>SUMPRODUCT((F5:F34&gt;=40)*(F5:F34&lt;=69))</f>
        <v>0</v>
      </c>
    </row>
    <row r="52" spans="3:4" x14ac:dyDescent="0.25">
      <c r="C52" s="22" t="s">
        <v>65</v>
      </c>
      <c r="D52" s="4">
        <f>SUMPRODUCT((F5:F34&gt;=70)*(F5:F34&lt;=80))</f>
        <v>0</v>
      </c>
    </row>
    <row r="53" spans="3:4" x14ac:dyDescent="0.25">
      <c r="C53" s="23" t="s">
        <v>66</v>
      </c>
      <c r="D53" s="4">
        <f>SUMPRODUCT((F5:F34&gt;=81)*(F5:F34&lt;=101))</f>
        <v>0</v>
      </c>
    </row>
    <row r="54" spans="3:4" x14ac:dyDescent="0.25">
      <c r="C54" s="24" t="s">
        <v>67</v>
      </c>
      <c r="D54" s="4">
        <f>COUNTIF(F5:F34,"&gt;101")</f>
        <v>0</v>
      </c>
    </row>
    <row r="55" spans="3:4" x14ac:dyDescent="0.25">
      <c r="C55" s="25" t="s">
        <v>68</v>
      </c>
      <c r="D55" s="26">
        <f>SUM(D50:D54)</f>
        <v>0</v>
      </c>
    </row>
    <row r="56" spans="3:4" x14ac:dyDescent="0.25">
      <c r="C56" s="27" t="s">
        <v>69</v>
      </c>
      <c r="D56" s="28">
        <f>COUNTIF(F5:F34,"Non évaluable")</f>
        <v>0</v>
      </c>
    </row>
    <row r="57" spans="3:4" x14ac:dyDescent="0.25">
      <c r="C57" s="29" t="s">
        <v>70</v>
      </c>
      <c r="D57" s="4">
        <f>COUNTIF(F5:F34,"Absent")</f>
        <v>0</v>
      </c>
    </row>
    <row r="58" spans="3:4" x14ac:dyDescent="0.25">
      <c r="C58" s="25" t="s">
        <v>71</v>
      </c>
      <c r="D58" s="26">
        <f>SUM(D55:D57)</f>
        <v>0</v>
      </c>
    </row>
    <row r="61" spans="3:4" ht="45" x14ac:dyDescent="0.25">
      <c r="C61" s="9" t="s">
        <v>73</v>
      </c>
      <c r="D61" s="9" t="s">
        <v>255</v>
      </c>
    </row>
    <row r="62" spans="3:4" x14ac:dyDescent="0.25">
      <c r="C62" s="20" t="s">
        <v>63</v>
      </c>
      <c r="D62" s="4">
        <f>COUNTIF(G5:G34,"&lt;40")</f>
        <v>0</v>
      </c>
    </row>
    <row r="63" spans="3:4" x14ac:dyDescent="0.25">
      <c r="C63" s="21" t="s">
        <v>64</v>
      </c>
      <c r="D63" s="4">
        <f>SUMPRODUCT((G5:G34&gt;=40)*(G5:G34&lt;=69))</f>
        <v>0</v>
      </c>
    </row>
    <row r="64" spans="3:4" x14ac:dyDescent="0.25">
      <c r="C64" s="22" t="s">
        <v>65</v>
      </c>
      <c r="D64" s="4">
        <f>SUMPRODUCT((G5:G34&gt;=70)*(G5:G34&lt;=80))</f>
        <v>0</v>
      </c>
    </row>
    <row r="65" spans="3:4" x14ac:dyDescent="0.25">
      <c r="C65" s="23" t="s">
        <v>66</v>
      </c>
      <c r="D65" s="4">
        <f>SUMPRODUCT((G5:G34&gt;=81)*(G5:G34&lt;=101))</f>
        <v>0</v>
      </c>
    </row>
    <row r="66" spans="3:4" x14ac:dyDescent="0.25">
      <c r="C66" s="24" t="s">
        <v>67</v>
      </c>
      <c r="D66" s="4">
        <f>COUNTIF(G5:G34,"&gt;101")</f>
        <v>0</v>
      </c>
    </row>
    <row r="67" spans="3:4" x14ac:dyDescent="0.25">
      <c r="C67" s="25" t="s">
        <v>68</v>
      </c>
      <c r="D67" s="26">
        <f>SUM(D62:D66)</f>
        <v>0</v>
      </c>
    </row>
    <row r="68" spans="3:4" x14ac:dyDescent="0.25">
      <c r="C68" s="27" t="s">
        <v>69</v>
      </c>
      <c r="D68" s="28">
        <f>COUNTIF(G5:G34,"Non évaluable")</f>
        <v>0</v>
      </c>
    </row>
    <row r="69" spans="3:4" x14ac:dyDescent="0.25">
      <c r="C69" s="29" t="s">
        <v>70</v>
      </c>
      <c r="D69" s="4">
        <f>COUNTIF(G5:G34,"Absent")</f>
        <v>0</v>
      </c>
    </row>
    <row r="70" spans="3:4" x14ac:dyDescent="0.25">
      <c r="C70" s="25" t="s">
        <v>71</v>
      </c>
      <c r="D70" s="26">
        <f>SUM(D67:D69)</f>
        <v>0</v>
      </c>
    </row>
  </sheetData>
  <conditionalFormatting sqref="E5:G34">
    <cfRule type="containsText" dxfId="119" priority="8" operator="containsText" text="Non évaluable">
      <formula>NOT(ISERROR(SEARCH("Non évaluable",E5)))</formula>
    </cfRule>
  </conditionalFormatting>
  <conditionalFormatting sqref="E5:G34">
    <cfRule type="containsText" dxfId="118" priority="9" operator="containsText" text="Absent">
      <formula>NOT(ISERROR(SEARCH("Absent",E5)))</formula>
    </cfRule>
  </conditionalFormatting>
  <conditionalFormatting sqref="E5:G34">
    <cfRule type="cellIs" dxfId="117" priority="10" operator="lessThan">
      <formula>40</formula>
    </cfRule>
  </conditionalFormatting>
  <conditionalFormatting sqref="E5:G34">
    <cfRule type="cellIs" dxfId="116" priority="11" operator="between">
      <formula>40</formula>
      <formula>69</formula>
    </cfRule>
  </conditionalFormatting>
  <conditionalFormatting sqref="E5:G34">
    <cfRule type="cellIs" dxfId="115" priority="12" operator="between">
      <formula>70</formula>
      <formula>80</formula>
    </cfRule>
  </conditionalFormatting>
  <conditionalFormatting sqref="E5:G34">
    <cfRule type="cellIs" dxfId="114" priority="13" operator="between">
      <formula>81</formula>
      <formula>101</formula>
    </cfRule>
  </conditionalFormatting>
  <conditionalFormatting sqref="E5:G34">
    <cfRule type="cellIs" dxfId="113" priority="14" operator="greaterThan">
      <formula>101</formula>
    </cfRule>
  </conditionalFormatting>
  <conditionalFormatting sqref="E30">
    <cfRule type="containsText" dxfId="112" priority="1" operator="containsText" text="Non évaluable">
      <formula>NOT(ISERROR(SEARCH("Non évaluable",E30)))</formula>
    </cfRule>
  </conditionalFormatting>
  <conditionalFormatting sqref="E30">
    <cfRule type="containsText" dxfId="111" priority="2" operator="containsText" text="Absent">
      <formula>NOT(ISERROR(SEARCH("Absent",E30)))</formula>
    </cfRule>
  </conditionalFormatting>
  <conditionalFormatting sqref="E30">
    <cfRule type="cellIs" dxfId="110" priority="3" operator="lessThan">
      <formula>40</formula>
    </cfRule>
  </conditionalFormatting>
  <conditionalFormatting sqref="E30">
    <cfRule type="cellIs" dxfId="109" priority="4" operator="between">
      <formula>40</formula>
      <formula>69</formula>
    </cfRule>
  </conditionalFormatting>
  <conditionalFormatting sqref="E30">
    <cfRule type="cellIs" dxfId="108" priority="5" operator="between">
      <formula>70</formula>
      <formula>80</formula>
    </cfRule>
  </conditionalFormatting>
  <conditionalFormatting sqref="E30">
    <cfRule type="cellIs" dxfId="107" priority="6" operator="between">
      <formula>81</formula>
      <formula>101</formula>
    </cfRule>
  </conditionalFormatting>
  <conditionalFormatting sqref="E30">
    <cfRule type="cellIs" dxfId="106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J64" sqref="J64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/>
      <c r="F2" s="3" t="s">
        <v>256</v>
      </c>
      <c r="G2" s="3"/>
    </row>
    <row r="4" spans="2:8" x14ac:dyDescent="0.25">
      <c r="C4" s="5" t="s">
        <v>3</v>
      </c>
      <c r="D4" s="5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2:8" x14ac:dyDescent="0.25">
      <c r="B5" s="4">
        <v>1</v>
      </c>
      <c r="C5" s="17"/>
      <c r="D5" s="17"/>
      <c r="E5" s="9"/>
      <c r="F5" s="9"/>
      <c r="G5" s="9"/>
      <c r="H5" s="9"/>
    </row>
    <row r="6" spans="2:8" x14ac:dyDescent="0.25">
      <c r="B6" s="4">
        <v>2</v>
      </c>
      <c r="C6" s="17"/>
      <c r="D6" s="17"/>
      <c r="E6" s="9"/>
      <c r="F6" s="9"/>
      <c r="G6" s="9"/>
      <c r="H6" s="9"/>
    </row>
    <row r="7" spans="2:8" x14ac:dyDescent="0.25">
      <c r="B7" s="4">
        <v>3</v>
      </c>
      <c r="C7" s="17"/>
      <c r="D7" s="17"/>
      <c r="E7" s="9"/>
      <c r="F7" s="9"/>
      <c r="G7" s="9"/>
      <c r="H7" s="9"/>
    </row>
    <row r="8" spans="2:8" x14ac:dyDescent="0.25">
      <c r="B8" s="4">
        <v>4</v>
      </c>
      <c r="C8" s="17"/>
      <c r="D8" s="17"/>
      <c r="E8" s="9"/>
      <c r="F8" s="9"/>
      <c r="G8" s="9"/>
      <c r="H8" s="9"/>
    </row>
    <row r="9" spans="2:8" ht="15" customHeight="1" x14ac:dyDescent="0.25">
      <c r="B9" s="4">
        <v>5</v>
      </c>
      <c r="C9" s="17"/>
      <c r="D9" s="17"/>
      <c r="E9" s="9"/>
      <c r="F9" s="9"/>
      <c r="G9" s="9"/>
      <c r="H9" s="9"/>
    </row>
    <row r="10" spans="2:8" x14ac:dyDescent="0.25">
      <c r="B10" s="4">
        <v>6</v>
      </c>
      <c r="C10" s="17"/>
      <c r="D10" s="17"/>
      <c r="E10" s="9"/>
      <c r="F10" s="9"/>
      <c r="G10" s="9"/>
      <c r="H10" s="9"/>
    </row>
    <row r="11" spans="2:8" x14ac:dyDescent="0.25">
      <c r="B11" s="4">
        <v>7</v>
      </c>
      <c r="C11" s="17"/>
      <c r="D11" s="17"/>
      <c r="E11" s="9"/>
      <c r="F11" s="9"/>
      <c r="G11" s="9"/>
      <c r="H11" s="9"/>
    </row>
    <row r="12" spans="2:8" x14ac:dyDescent="0.25">
      <c r="B12" s="4">
        <v>8</v>
      </c>
      <c r="C12" s="17"/>
      <c r="D12" s="17"/>
      <c r="E12" s="9"/>
      <c r="F12" s="9"/>
      <c r="G12" s="9"/>
      <c r="H12" s="9"/>
    </row>
    <row r="13" spans="2:8" x14ac:dyDescent="0.25">
      <c r="B13" s="4">
        <v>9</v>
      </c>
      <c r="C13" s="17"/>
      <c r="D13" s="17"/>
      <c r="E13" s="9"/>
      <c r="F13" s="9"/>
      <c r="G13" s="9"/>
      <c r="H13" s="9"/>
    </row>
    <row r="14" spans="2:8" x14ac:dyDescent="0.25">
      <c r="B14" s="4">
        <v>10</v>
      </c>
      <c r="C14" s="17"/>
      <c r="D14" s="17"/>
      <c r="E14" s="9"/>
      <c r="F14" s="9"/>
      <c r="G14" s="9"/>
      <c r="H14" s="9"/>
    </row>
    <row r="15" spans="2:8" x14ac:dyDescent="0.25">
      <c r="B15" s="4">
        <v>11</v>
      </c>
      <c r="C15" s="17"/>
      <c r="D15" s="17"/>
      <c r="E15" s="9"/>
      <c r="F15" s="9"/>
      <c r="G15" s="9"/>
      <c r="H15" s="9"/>
    </row>
    <row r="16" spans="2:8" ht="15" customHeight="1" x14ac:dyDescent="0.25">
      <c r="B16" s="4">
        <v>12</v>
      </c>
      <c r="C16" s="17"/>
      <c r="D16" s="17"/>
      <c r="E16" s="9"/>
      <c r="F16" s="9"/>
      <c r="G16" s="9"/>
      <c r="H16" s="9"/>
    </row>
    <row r="17" spans="2:8" x14ac:dyDescent="0.25">
      <c r="B17" s="4">
        <v>13</v>
      </c>
      <c r="C17" s="17"/>
      <c r="D17" s="17"/>
      <c r="E17" s="9"/>
      <c r="F17" s="9"/>
      <c r="G17" s="9"/>
      <c r="H17" s="9"/>
    </row>
    <row r="18" spans="2:8" x14ac:dyDescent="0.25">
      <c r="B18" s="4">
        <v>14</v>
      </c>
      <c r="C18" s="17"/>
      <c r="D18" s="17"/>
      <c r="E18" s="9"/>
      <c r="F18" s="9"/>
      <c r="G18" s="9"/>
      <c r="H18" s="9"/>
    </row>
    <row r="19" spans="2:8" x14ac:dyDescent="0.25">
      <c r="B19" s="4">
        <v>15</v>
      </c>
      <c r="C19" s="17"/>
      <c r="D19" s="17"/>
      <c r="E19" s="9"/>
      <c r="F19" s="9"/>
      <c r="G19" s="9"/>
      <c r="H19" s="9"/>
    </row>
    <row r="20" spans="2:8" x14ac:dyDescent="0.25">
      <c r="B20" s="4">
        <v>16</v>
      </c>
      <c r="C20" s="17"/>
      <c r="D20" s="17"/>
      <c r="E20" s="9"/>
      <c r="F20" s="9"/>
      <c r="G20" s="9"/>
      <c r="H20" s="9"/>
    </row>
    <row r="21" spans="2:8" x14ac:dyDescent="0.25">
      <c r="B21" s="4">
        <v>17</v>
      </c>
      <c r="C21" s="17"/>
      <c r="D21" s="17"/>
      <c r="E21" s="9"/>
      <c r="F21" s="9"/>
      <c r="G21" s="9"/>
      <c r="H21" s="4"/>
    </row>
    <row r="22" spans="2:8" x14ac:dyDescent="0.25">
      <c r="B22" s="4">
        <v>18</v>
      </c>
      <c r="C22" s="17"/>
      <c r="D22" s="17"/>
      <c r="E22" s="9"/>
      <c r="F22" s="9"/>
      <c r="G22" s="9"/>
      <c r="H22" s="4"/>
    </row>
    <row r="23" spans="2:8" x14ac:dyDescent="0.25">
      <c r="B23" s="4">
        <v>19</v>
      </c>
      <c r="C23" s="3"/>
      <c r="D23" s="3"/>
      <c r="E23" s="9"/>
      <c r="F23" s="9"/>
      <c r="G23" s="9"/>
      <c r="H23" s="4"/>
    </row>
    <row r="24" spans="2:8" x14ac:dyDescent="0.25">
      <c r="B24" s="4">
        <v>20</v>
      </c>
      <c r="C24" s="16"/>
      <c r="D24" s="16"/>
      <c r="E24" s="9"/>
      <c r="F24" s="9"/>
      <c r="G24" s="9"/>
      <c r="H24" s="4"/>
    </row>
    <row r="25" spans="2:8" x14ac:dyDescent="0.25">
      <c r="B25" s="4">
        <v>21</v>
      </c>
      <c r="C25" s="16"/>
      <c r="D25" s="16"/>
      <c r="E25" s="4"/>
      <c r="F25" s="4"/>
      <c r="G25" s="4"/>
      <c r="H25" s="4"/>
    </row>
    <row r="26" spans="2:8" x14ac:dyDescent="0.25">
      <c r="B26" s="4">
        <v>22</v>
      </c>
      <c r="C26" s="16"/>
      <c r="D26" s="16"/>
      <c r="E26" s="4"/>
      <c r="F26" s="4"/>
      <c r="G26" s="4"/>
      <c r="H26" s="4"/>
    </row>
    <row r="27" spans="2:8" x14ac:dyDescent="0.25">
      <c r="B27" s="4">
        <v>23</v>
      </c>
      <c r="C27" s="16"/>
      <c r="D27" s="16"/>
      <c r="E27" s="4"/>
      <c r="F27" s="4"/>
      <c r="G27" s="4"/>
      <c r="H27" s="4"/>
    </row>
    <row r="28" spans="2:8" x14ac:dyDescent="0.25">
      <c r="B28" s="4">
        <v>24</v>
      </c>
      <c r="C28" s="16"/>
      <c r="D28" s="16"/>
      <c r="E28" s="9"/>
      <c r="F28" s="9"/>
      <c r="G28" s="9"/>
      <c r="H28" s="4"/>
    </row>
    <row r="29" spans="2:8" x14ac:dyDescent="0.25">
      <c r="B29" s="4">
        <v>25</v>
      </c>
      <c r="C29" s="16"/>
      <c r="D29" s="16"/>
      <c r="E29" s="4"/>
      <c r="F29" s="9"/>
      <c r="G29" s="9"/>
      <c r="H29" s="4"/>
    </row>
    <row r="30" spans="2:8" x14ac:dyDescent="0.25">
      <c r="B30" s="4">
        <v>26</v>
      </c>
      <c r="C30" s="16"/>
      <c r="D30" s="16"/>
      <c r="E30" s="9"/>
      <c r="F30" s="9"/>
      <c r="G30" s="9"/>
      <c r="H30" s="4"/>
    </row>
    <row r="31" spans="2:8" x14ac:dyDescent="0.25">
      <c r="B31" s="4">
        <v>27</v>
      </c>
      <c r="C31" s="3"/>
      <c r="D31" s="3"/>
      <c r="E31" s="9"/>
      <c r="F31" s="9"/>
      <c r="G31" s="9"/>
      <c r="H31" s="4"/>
    </row>
    <row r="32" spans="2:8" x14ac:dyDescent="0.25">
      <c r="B32" s="4">
        <v>28</v>
      </c>
      <c r="C32" s="3"/>
      <c r="D32" s="3"/>
      <c r="E32" s="9"/>
      <c r="F32" s="9"/>
      <c r="G32" s="9"/>
      <c r="H32" s="4"/>
    </row>
    <row r="33" spans="2:8" x14ac:dyDescent="0.25">
      <c r="B33" s="4">
        <v>29</v>
      </c>
      <c r="C33" s="17"/>
      <c r="D33" s="17"/>
      <c r="E33" s="9"/>
      <c r="F33" s="9"/>
      <c r="G33" s="9"/>
      <c r="H33" s="4"/>
    </row>
    <row r="34" spans="2:8" x14ac:dyDescent="0.25">
      <c r="B34" s="4">
        <v>30</v>
      </c>
      <c r="C34" s="3"/>
      <c r="D34" s="3"/>
      <c r="E34" s="9"/>
      <c r="F34" s="9"/>
      <c r="G34" s="9"/>
      <c r="H34" s="4"/>
    </row>
    <row r="35" spans="2:8" x14ac:dyDescent="0.25">
      <c r="B35" s="2"/>
      <c r="E35" s="2"/>
    </row>
    <row r="36" spans="2:8" x14ac:dyDescent="0.25">
      <c r="C36" s="18"/>
    </row>
    <row r="37" spans="2:8" ht="45" x14ac:dyDescent="0.25">
      <c r="C37" s="9" t="s">
        <v>61</v>
      </c>
      <c r="D37" s="9" t="s">
        <v>255</v>
      </c>
      <c r="E37" s="19"/>
    </row>
    <row r="38" spans="2:8" x14ac:dyDescent="0.25">
      <c r="C38" s="20" t="s">
        <v>63</v>
      </c>
      <c r="D38" s="4">
        <f>COUNTIF(E5:E34,"&lt;40")</f>
        <v>0</v>
      </c>
      <c r="E38" s="2"/>
    </row>
    <row r="39" spans="2:8" x14ac:dyDescent="0.25">
      <c r="C39" s="21" t="s">
        <v>64</v>
      </c>
      <c r="D39" s="4">
        <f>SUMPRODUCT((E5:E34&gt;=40)*(E5:E34&lt;=69))</f>
        <v>0</v>
      </c>
      <c r="E39" s="2"/>
    </row>
    <row r="40" spans="2:8" x14ac:dyDescent="0.25">
      <c r="C40" s="22" t="s">
        <v>65</v>
      </c>
      <c r="D40" s="4">
        <f>SUMPRODUCT((E5:E34&gt;=70)*(E5:E34&lt;=80))</f>
        <v>0</v>
      </c>
      <c r="E40" s="2"/>
    </row>
    <row r="41" spans="2:8" x14ac:dyDescent="0.25">
      <c r="C41" s="23" t="s">
        <v>66</v>
      </c>
      <c r="D41" s="4">
        <f>SUMPRODUCT((E5:E34&gt;=81)*(E5:E34&lt;=101))</f>
        <v>0</v>
      </c>
      <c r="E41" s="2"/>
    </row>
    <row r="42" spans="2:8" x14ac:dyDescent="0.25">
      <c r="C42" s="24" t="s">
        <v>67</v>
      </c>
      <c r="D42" s="4">
        <f>COUNTIF(E5:E34,"&gt;101")</f>
        <v>0</v>
      </c>
      <c r="E42" s="2"/>
    </row>
    <row r="43" spans="2:8" x14ac:dyDescent="0.25">
      <c r="C43" s="25" t="s">
        <v>68</v>
      </c>
      <c r="D43" s="26">
        <f>SUM(D38:D42)</f>
        <v>0</v>
      </c>
      <c r="E43" s="2"/>
    </row>
    <row r="44" spans="2:8" x14ac:dyDescent="0.25">
      <c r="C44" s="27" t="s">
        <v>69</v>
      </c>
      <c r="D44" s="28">
        <f>COUNTIF(E5:E34,"Non évaluable")</f>
        <v>0</v>
      </c>
      <c r="E44" s="2"/>
    </row>
    <row r="45" spans="2:8" x14ac:dyDescent="0.25">
      <c r="C45" s="29" t="s">
        <v>70</v>
      </c>
      <c r="D45" s="4">
        <f>COUNTIF(E5:E34,"Absent")</f>
        <v>0</v>
      </c>
      <c r="E45" s="2"/>
    </row>
    <row r="46" spans="2:8" x14ac:dyDescent="0.25">
      <c r="C46" s="25" t="s">
        <v>71</v>
      </c>
      <c r="D46" s="26">
        <f>SUM(D43:D45)</f>
        <v>0</v>
      </c>
      <c r="E46" s="2"/>
    </row>
    <row r="49" spans="3:4" ht="45" x14ac:dyDescent="0.25">
      <c r="C49" s="9" t="s">
        <v>72</v>
      </c>
      <c r="D49" s="9" t="s">
        <v>255</v>
      </c>
    </row>
    <row r="50" spans="3:4" x14ac:dyDescent="0.25">
      <c r="C50" s="20" t="s">
        <v>63</v>
      </c>
      <c r="D50" s="4">
        <f>COUNTIF(F5:F34,"&lt;40")</f>
        <v>0</v>
      </c>
    </row>
    <row r="51" spans="3:4" x14ac:dyDescent="0.25">
      <c r="C51" s="21" t="s">
        <v>64</v>
      </c>
      <c r="D51" s="4">
        <f>SUMPRODUCT((F5:F34&gt;=40)*(F5:F34&lt;=69))</f>
        <v>0</v>
      </c>
    </row>
    <row r="52" spans="3:4" x14ac:dyDescent="0.25">
      <c r="C52" s="22" t="s">
        <v>65</v>
      </c>
      <c r="D52" s="4">
        <f>SUMPRODUCT((F5:F34&gt;=70)*(F5:F34&lt;=80))</f>
        <v>0</v>
      </c>
    </row>
    <row r="53" spans="3:4" x14ac:dyDescent="0.25">
      <c r="C53" s="23" t="s">
        <v>66</v>
      </c>
      <c r="D53" s="4">
        <f>SUMPRODUCT((F5:F34&gt;=81)*(F5:F34&lt;=101))</f>
        <v>0</v>
      </c>
    </row>
    <row r="54" spans="3:4" x14ac:dyDescent="0.25">
      <c r="C54" s="24" t="s">
        <v>67</v>
      </c>
      <c r="D54" s="4">
        <f>COUNTIF(F5:F34,"&gt;101")</f>
        <v>0</v>
      </c>
    </row>
    <row r="55" spans="3:4" x14ac:dyDescent="0.25">
      <c r="C55" s="25" t="s">
        <v>68</v>
      </c>
      <c r="D55" s="26">
        <f>SUM(D50:D54)</f>
        <v>0</v>
      </c>
    </row>
    <row r="56" spans="3:4" x14ac:dyDescent="0.25">
      <c r="C56" s="27" t="s">
        <v>69</v>
      </c>
      <c r="D56" s="28">
        <f>COUNTIF(F5:F34,"Non évaluable")</f>
        <v>0</v>
      </c>
    </row>
    <row r="57" spans="3:4" x14ac:dyDescent="0.25">
      <c r="C57" s="29" t="s">
        <v>70</v>
      </c>
      <c r="D57" s="4">
        <f>COUNTIF(F5:F34,"Absent")</f>
        <v>0</v>
      </c>
    </row>
    <row r="58" spans="3:4" x14ac:dyDescent="0.25">
      <c r="C58" s="25" t="s">
        <v>71</v>
      </c>
      <c r="D58" s="26">
        <f>SUM(D55:D57)</f>
        <v>0</v>
      </c>
    </row>
    <row r="61" spans="3:4" ht="45" x14ac:dyDescent="0.25">
      <c r="C61" s="9" t="s">
        <v>73</v>
      </c>
      <c r="D61" s="9" t="s">
        <v>255</v>
      </c>
    </row>
    <row r="62" spans="3:4" x14ac:dyDescent="0.25">
      <c r="C62" s="20" t="s">
        <v>63</v>
      </c>
      <c r="D62" s="4">
        <f>COUNTIF(G5:G34,"&lt;40")</f>
        <v>0</v>
      </c>
    </row>
    <row r="63" spans="3:4" x14ac:dyDescent="0.25">
      <c r="C63" s="21" t="s">
        <v>64</v>
      </c>
      <c r="D63" s="4">
        <f>SUMPRODUCT((G5:G34&gt;=40)*(G5:G34&lt;=69))</f>
        <v>0</v>
      </c>
    </row>
    <row r="64" spans="3:4" x14ac:dyDescent="0.25">
      <c r="C64" s="22" t="s">
        <v>65</v>
      </c>
      <c r="D64" s="4">
        <f>SUMPRODUCT((G5:G34&gt;=70)*(G5:G34&lt;=80))</f>
        <v>0</v>
      </c>
    </row>
    <row r="65" spans="3:4" x14ac:dyDescent="0.25">
      <c r="C65" s="23" t="s">
        <v>66</v>
      </c>
      <c r="D65" s="4">
        <f>SUMPRODUCT((G5:G34&gt;=81)*(G5:G34&lt;=101))</f>
        <v>0</v>
      </c>
    </row>
    <row r="66" spans="3:4" x14ac:dyDescent="0.25">
      <c r="C66" s="24" t="s">
        <v>67</v>
      </c>
      <c r="D66" s="4">
        <f>COUNTIF(G5:G34,"&gt;101")</f>
        <v>0</v>
      </c>
    </row>
    <row r="67" spans="3:4" x14ac:dyDescent="0.25">
      <c r="C67" s="25" t="s">
        <v>68</v>
      </c>
      <c r="D67" s="26">
        <f>SUM(D62:D66)</f>
        <v>0</v>
      </c>
    </row>
    <row r="68" spans="3:4" x14ac:dyDescent="0.25">
      <c r="C68" s="27" t="s">
        <v>69</v>
      </c>
      <c r="D68" s="28">
        <f>COUNTIF(G5:G34,"Non évaluable")</f>
        <v>0</v>
      </c>
    </row>
    <row r="69" spans="3:4" x14ac:dyDescent="0.25">
      <c r="C69" s="29" t="s">
        <v>70</v>
      </c>
      <c r="D69" s="4">
        <f>COUNTIF(G5:G34,"Absent")</f>
        <v>0</v>
      </c>
    </row>
    <row r="70" spans="3:4" x14ac:dyDescent="0.25">
      <c r="C70" s="25" t="s">
        <v>71</v>
      </c>
      <c r="D70" s="26">
        <f>SUM(D67:D69)</f>
        <v>0</v>
      </c>
    </row>
  </sheetData>
  <conditionalFormatting sqref="E5:G34">
    <cfRule type="containsText" dxfId="105" priority="8" operator="containsText" text="Non évaluable">
      <formula>NOT(ISERROR(SEARCH("Non évaluable",E5)))</formula>
    </cfRule>
  </conditionalFormatting>
  <conditionalFormatting sqref="E5:G34">
    <cfRule type="containsText" dxfId="104" priority="9" operator="containsText" text="Absent">
      <formula>NOT(ISERROR(SEARCH("Absent",E5)))</formula>
    </cfRule>
  </conditionalFormatting>
  <conditionalFormatting sqref="E5:G34">
    <cfRule type="cellIs" dxfId="103" priority="10" operator="lessThan">
      <formula>40</formula>
    </cfRule>
  </conditionalFormatting>
  <conditionalFormatting sqref="E5:G34">
    <cfRule type="cellIs" dxfId="102" priority="11" operator="between">
      <formula>40</formula>
      <formula>69</formula>
    </cfRule>
  </conditionalFormatting>
  <conditionalFormatting sqref="E5:G34">
    <cfRule type="cellIs" dxfId="101" priority="12" operator="between">
      <formula>70</formula>
      <formula>80</formula>
    </cfRule>
  </conditionalFormatting>
  <conditionalFormatting sqref="E5:G34">
    <cfRule type="cellIs" dxfId="100" priority="13" operator="between">
      <formula>81</formula>
      <formula>101</formula>
    </cfRule>
  </conditionalFormatting>
  <conditionalFormatting sqref="E5:G34">
    <cfRule type="cellIs" dxfId="99" priority="14" operator="greaterThan">
      <formula>101</formula>
    </cfRule>
  </conditionalFormatting>
  <conditionalFormatting sqref="E30">
    <cfRule type="containsText" dxfId="98" priority="1" operator="containsText" text="Non évaluable">
      <formula>NOT(ISERROR(SEARCH("Non évaluable",E30)))</formula>
    </cfRule>
  </conditionalFormatting>
  <conditionalFormatting sqref="E30">
    <cfRule type="containsText" dxfId="97" priority="2" operator="containsText" text="Absent">
      <formula>NOT(ISERROR(SEARCH("Absent",E30)))</formula>
    </cfRule>
  </conditionalFormatting>
  <conditionalFormatting sqref="E30">
    <cfRule type="cellIs" dxfId="96" priority="3" operator="lessThan">
      <formula>40</formula>
    </cfRule>
  </conditionalFormatting>
  <conditionalFormatting sqref="E30">
    <cfRule type="cellIs" dxfId="95" priority="4" operator="between">
      <formula>40</formula>
      <formula>69</formula>
    </cfRule>
  </conditionalFormatting>
  <conditionalFormatting sqref="E30">
    <cfRule type="cellIs" dxfId="94" priority="5" operator="between">
      <formula>70</formula>
      <formula>80</formula>
    </cfRule>
  </conditionalFormatting>
  <conditionalFormatting sqref="E30">
    <cfRule type="cellIs" dxfId="93" priority="6" operator="between">
      <formula>81</formula>
      <formula>101</formula>
    </cfRule>
  </conditionalFormatting>
  <conditionalFormatting sqref="E30">
    <cfRule type="cellIs" dxfId="92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L42" sqref="L42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257</v>
      </c>
      <c r="D2" s="4" t="s">
        <v>258</v>
      </c>
      <c r="F2" s="3" t="s">
        <v>259</v>
      </c>
      <c r="G2" s="3"/>
    </row>
    <row r="4" spans="2:8" x14ac:dyDescent="0.25">
      <c r="C4" s="5" t="s">
        <v>3</v>
      </c>
      <c r="D4" s="5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2:8" x14ac:dyDescent="0.25">
      <c r="B5" s="4">
        <v>1</v>
      </c>
      <c r="C5" s="7" t="s">
        <v>260</v>
      </c>
      <c r="D5" s="7" t="s">
        <v>261</v>
      </c>
      <c r="E5" s="8">
        <v>128</v>
      </c>
      <c r="F5" s="9">
        <v>132</v>
      </c>
      <c r="G5" s="9"/>
      <c r="H5" s="10" t="s">
        <v>262</v>
      </c>
    </row>
    <row r="6" spans="2:8" x14ac:dyDescent="0.25">
      <c r="B6" s="4">
        <v>2</v>
      </c>
      <c r="C6" s="7" t="s">
        <v>220</v>
      </c>
      <c r="D6" s="7" t="s">
        <v>263</v>
      </c>
      <c r="E6" s="8">
        <v>116</v>
      </c>
      <c r="F6" s="9">
        <v>117</v>
      </c>
      <c r="G6" s="9"/>
      <c r="H6" s="9"/>
    </row>
    <row r="7" spans="2:8" x14ac:dyDescent="0.25">
      <c r="B7" s="4">
        <v>3</v>
      </c>
      <c r="C7" s="7" t="s">
        <v>264</v>
      </c>
      <c r="D7" s="7" t="s">
        <v>101</v>
      </c>
      <c r="E7" s="8">
        <v>141</v>
      </c>
      <c r="F7" s="9">
        <v>0</v>
      </c>
      <c r="G7" s="9"/>
      <c r="H7" s="10" t="s">
        <v>212</v>
      </c>
    </row>
    <row r="8" spans="2:8" x14ac:dyDescent="0.25">
      <c r="B8" s="4">
        <v>4</v>
      </c>
      <c r="C8" s="7" t="s">
        <v>265</v>
      </c>
      <c r="D8" s="7" t="s">
        <v>266</v>
      </c>
      <c r="E8" s="8">
        <v>132</v>
      </c>
      <c r="F8" s="9">
        <v>0</v>
      </c>
      <c r="G8" s="9"/>
      <c r="H8" s="10" t="s">
        <v>212</v>
      </c>
    </row>
    <row r="9" spans="2:8" ht="15" customHeight="1" x14ac:dyDescent="0.25">
      <c r="B9" s="4">
        <v>5</v>
      </c>
      <c r="C9" s="11" t="s">
        <v>267</v>
      </c>
      <c r="D9" s="11" t="s">
        <v>268</v>
      </c>
      <c r="E9" s="8">
        <v>15</v>
      </c>
      <c r="F9" s="9">
        <v>37</v>
      </c>
      <c r="G9" s="9"/>
      <c r="H9" s="46" t="s">
        <v>269</v>
      </c>
    </row>
    <row r="10" spans="2:8" x14ac:dyDescent="0.25">
      <c r="B10" s="4">
        <v>6</v>
      </c>
      <c r="C10" s="7" t="s">
        <v>270</v>
      </c>
      <c r="D10" s="7" t="s">
        <v>271</v>
      </c>
      <c r="E10" s="8">
        <v>42</v>
      </c>
      <c r="F10" s="9">
        <v>39</v>
      </c>
      <c r="G10" s="9"/>
      <c r="H10" s="31" t="s">
        <v>272</v>
      </c>
    </row>
    <row r="11" spans="2:8" x14ac:dyDescent="0.25">
      <c r="B11" s="4">
        <v>7</v>
      </c>
      <c r="C11" s="7" t="s">
        <v>17</v>
      </c>
      <c r="D11" s="7" t="s">
        <v>273</v>
      </c>
      <c r="E11" s="8">
        <v>64</v>
      </c>
      <c r="F11" s="9">
        <v>70</v>
      </c>
      <c r="G11" s="9"/>
      <c r="H11" s="32"/>
    </row>
    <row r="12" spans="2:8" ht="30" x14ac:dyDescent="0.25">
      <c r="B12" s="4">
        <v>8</v>
      </c>
      <c r="C12" s="11" t="s">
        <v>274</v>
      </c>
      <c r="D12" s="11" t="s">
        <v>275</v>
      </c>
      <c r="E12" s="8">
        <v>35</v>
      </c>
      <c r="F12" s="9">
        <v>37</v>
      </c>
      <c r="G12" s="9"/>
      <c r="H12" s="46" t="s">
        <v>276</v>
      </c>
    </row>
    <row r="13" spans="2:8" x14ac:dyDescent="0.25">
      <c r="B13" s="4">
        <v>9</v>
      </c>
      <c r="C13" s="7" t="s">
        <v>277</v>
      </c>
      <c r="D13" s="7" t="s">
        <v>278</v>
      </c>
      <c r="E13" s="8">
        <v>112</v>
      </c>
      <c r="F13" s="9">
        <v>126</v>
      </c>
      <c r="G13" s="9"/>
      <c r="H13" s="32"/>
    </row>
    <row r="14" spans="2:8" x14ac:dyDescent="0.25">
      <c r="B14" s="4">
        <v>10</v>
      </c>
      <c r="C14" s="7" t="s">
        <v>279</v>
      </c>
      <c r="D14" s="7" t="s">
        <v>280</v>
      </c>
      <c r="E14" s="8">
        <v>80</v>
      </c>
      <c r="F14" s="9">
        <v>82</v>
      </c>
      <c r="G14" s="9"/>
      <c r="H14" s="31" t="s">
        <v>199</v>
      </c>
    </row>
    <row r="15" spans="2:8" x14ac:dyDescent="0.25">
      <c r="B15" s="4">
        <v>11</v>
      </c>
      <c r="C15" s="7" t="s">
        <v>84</v>
      </c>
      <c r="D15" s="7" t="s">
        <v>281</v>
      </c>
      <c r="E15" s="8">
        <v>73</v>
      </c>
      <c r="F15" s="9">
        <v>119</v>
      </c>
      <c r="G15" s="9"/>
      <c r="H15" s="32"/>
    </row>
    <row r="16" spans="2:8" ht="15" customHeight="1" x14ac:dyDescent="0.25">
      <c r="B16" s="4">
        <v>12</v>
      </c>
      <c r="C16" s="7" t="s">
        <v>282</v>
      </c>
      <c r="D16" s="7" t="s">
        <v>283</v>
      </c>
      <c r="E16" s="8">
        <v>31</v>
      </c>
      <c r="F16" s="9">
        <v>35</v>
      </c>
      <c r="G16" s="9"/>
      <c r="H16" s="31" t="s">
        <v>284</v>
      </c>
    </row>
    <row r="17" spans="2:8" x14ac:dyDescent="0.25">
      <c r="B17" s="4">
        <v>13</v>
      </c>
      <c r="C17" s="11" t="s">
        <v>285</v>
      </c>
      <c r="D17" s="11" t="s">
        <v>88</v>
      </c>
      <c r="E17" s="8">
        <v>66</v>
      </c>
      <c r="F17" s="9">
        <v>86</v>
      </c>
      <c r="G17" s="9"/>
      <c r="H17" s="46" t="s">
        <v>199</v>
      </c>
    </row>
    <row r="18" spans="2:8" x14ac:dyDescent="0.25">
      <c r="B18" s="4">
        <v>14</v>
      </c>
      <c r="C18" s="7" t="s">
        <v>96</v>
      </c>
      <c r="D18" s="7" t="s">
        <v>286</v>
      </c>
      <c r="E18" s="8">
        <v>107</v>
      </c>
      <c r="F18" s="9">
        <v>118</v>
      </c>
      <c r="G18" s="9"/>
      <c r="H18" s="32"/>
    </row>
    <row r="19" spans="2:8" x14ac:dyDescent="0.25">
      <c r="B19" s="4">
        <v>15</v>
      </c>
      <c r="C19" s="7" t="s">
        <v>287</v>
      </c>
      <c r="D19" s="7" t="s">
        <v>288</v>
      </c>
      <c r="E19" s="8">
        <v>79</v>
      </c>
      <c r="F19" s="9">
        <v>102</v>
      </c>
      <c r="G19" s="9"/>
      <c r="H19" s="31" t="s">
        <v>289</v>
      </c>
    </row>
    <row r="20" spans="2:8" x14ac:dyDescent="0.25">
      <c r="B20" s="4">
        <v>16</v>
      </c>
      <c r="C20" s="7" t="s">
        <v>51</v>
      </c>
      <c r="D20" s="7" t="s">
        <v>290</v>
      </c>
      <c r="E20" s="8">
        <v>54</v>
      </c>
      <c r="F20" s="9">
        <v>83</v>
      </c>
      <c r="G20" s="9"/>
      <c r="H20" s="32"/>
    </row>
    <row r="21" spans="2:8" x14ac:dyDescent="0.25">
      <c r="B21" s="4">
        <v>17</v>
      </c>
      <c r="C21" s="11" t="s">
        <v>291</v>
      </c>
      <c r="D21" s="11" t="s">
        <v>292</v>
      </c>
      <c r="E21" s="12">
        <v>23</v>
      </c>
      <c r="F21" s="9">
        <v>26</v>
      </c>
      <c r="G21" s="9"/>
      <c r="H21" s="33" t="s">
        <v>289</v>
      </c>
    </row>
    <row r="22" spans="2:8" x14ac:dyDescent="0.25">
      <c r="B22" s="4">
        <v>18</v>
      </c>
      <c r="C22" s="7" t="s">
        <v>293</v>
      </c>
      <c r="D22" s="7" t="s">
        <v>228</v>
      </c>
      <c r="E22" s="8">
        <v>41</v>
      </c>
      <c r="F22" s="9">
        <v>60</v>
      </c>
      <c r="G22" s="9"/>
      <c r="H22" s="35" t="s">
        <v>294</v>
      </c>
    </row>
    <row r="23" spans="2:8" x14ac:dyDescent="0.25">
      <c r="B23" s="4">
        <v>19</v>
      </c>
      <c r="C23" s="13" t="s">
        <v>295</v>
      </c>
      <c r="D23" s="13" t="s">
        <v>296</v>
      </c>
      <c r="E23" s="8">
        <v>0</v>
      </c>
      <c r="F23" s="9">
        <v>0</v>
      </c>
      <c r="G23" s="9"/>
      <c r="H23" s="33" t="s">
        <v>297</v>
      </c>
    </row>
    <row r="24" spans="2:8" x14ac:dyDescent="0.25">
      <c r="B24" s="4">
        <v>20</v>
      </c>
      <c r="C24" s="11" t="s">
        <v>298</v>
      </c>
      <c r="D24" s="11" t="s">
        <v>299</v>
      </c>
      <c r="E24" s="8">
        <v>5</v>
      </c>
      <c r="F24" s="9">
        <v>0</v>
      </c>
      <c r="G24" s="9"/>
      <c r="H24" s="33" t="s">
        <v>300</v>
      </c>
    </row>
    <row r="25" spans="2:8" x14ac:dyDescent="0.25">
      <c r="B25" s="4">
        <v>21</v>
      </c>
      <c r="C25" s="11" t="s">
        <v>301</v>
      </c>
      <c r="D25" s="11" t="s">
        <v>302</v>
      </c>
      <c r="E25" s="8">
        <v>61</v>
      </c>
      <c r="F25" s="9">
        <v>53</v>
      </c>
      <c r="G25" s="4"/>
      <c r="H25" s="33" t="s">
        <v>199</v>
      </c>
    </row>
    <row r="26" spans="2:8" x14ac:dyDescent="0.25">
      <c r="B26" s="4">
        <v>22</v>
      </c>
      <c r="C26" s="7" t="s">
        <v>129</v>
      </c>
      <c r="D26" s="7" t="s">
        <v>303</v>
      </c>
      <c r="E26" s="8">
        <v>69</v>
      </c>
      <c r="F26" s="9">
        <v>80</v>
      </c>
      <c r="G26" s="4"/>
      <c r="H26" s="47" t="s">
        <v>294</v>
      </c>
    </row>
    <row r="27" spans="2:8" x14ac:dyDescent="0.25">
      <c r="B27" s="4">
        <v>23</v>
      </c>
      <c r="C27" s="7" t="s">
        <v>304</v>
      </c>
      <c r="D27" s="7" t="s">
        <v>305</v>
      </c>
      <c r="E27" s="8">
        <v>163</v>
      </c>
      <c r="F27" s="9">
        <v>163</v>
      </c>
      <c r="G27" s="4"/>
      <c r="H27" s="14" t="s">
        <v>306</v>
      </c>
    </row>
    <row r="28" spans="2:8" x14ac:dyDescent="0.25">
      <c r="B28" s="4">
        <v>24</v>
      </c>
      <c r="C28" s="16" t="s">
        <v>307</v>
      </c>
      <c r="D28" s="16" t="s">
        <v>308</v>
      </c>
      <c r="E28" s="9">
        <v>0</v>
      </c>
      <c r="F28" s="9">
        <v>0</v>
      </c>
      <c r="G28" s="9"/>
      <c r="H28" s="14" t="s">
        <v>309</v>
      </c>
    </row>
    <row r="29" spans="2:8" x14ac:dyDescent="0.25">
      <c r="B29" s="4">
        <v>25</v>
      </c>
      <c r="C29" s="16"/>
      <c r="D29" s="16"/>
      <c r="E29" s="9"/>
      <c r="F29" s="9"/>
      <c r="G29" s="9"/>
      <c r="H29" s="4"/>
    </row>
    <row r="30" spans="2:8" x14ac:dyDescent="0.25">
      <c r="B30" s="4">
        <v>26</v>
      </c>
      <c r="C30" s="16"/>
      <c r="D30" s="16"/>
      <c r="E30" s="9"/>
      <c r="F30" s="9"/>
      <c r="G30" s="9"/>
      <c r="H30" s="4"/>
    </row>
    <row r="31" spans="2:8" x14ac:dyDescent="0.25">
      <c r="B31" s="4">
        <v>27</v>
      </c>
      <c r="C31" s="3"/>
      <c r="D31" s="3"/>
      <c r="E31" s="9"/>
      <c r="F31" s="9"/>
      <c r="G31" s="9"/>
      <c r="H31" s="4"/>
    </row>
    <row r="32" spans="2:8" x14ac:dyDescent="0.25">
      <c r="B32" s="4">
        <v>28</v>
      </c>
      <c r="C32" s="3"/>
      <c r="D32" s="3"/>
      <c r="E32" s="9"/>
      <c r="F32" s="9"/>
      <c r="G32" s="9"/>
      <c r="H32" s="4"/>
    </row>
    <row r="33" spans="2:8" x14ac:dyDescent="0.25">
      <c r="B33" s="4">
        <v>29</v>
      </c>
      <c r="C33" s="17"/>
      <c r="D33" s="17"/>
      <c r="E33" s="9"/>
      <c r="F33" s="9"/>
      <c r="G33" s="9"/>
      <c r="H33" s="4"/>
    </row>
    <row r="34" spans="2:8" x14ac:dyDescent="0.25">
      <c r="B34" s="4">
        <v>30</v>
      </c>
      <c r="C34" s="3"/>
      <c r="D34" s="3"/>
      <c r="E34" s="9"/>
      <c r="F34" s="9"/>
      <c r="G34" s="9"/>
      <c r="H34" s="4"/>
    </row>
    <row r="35" spans="2:8" x14ac:dyDescent="0.25">
      <c r="B35" s="2"/>
      <c r="E35" s="2"/>
    </row>
    <row r="36" spans="2:8" x14ac:dyDescent="0.25">
      <c r="C36" s="18"/>
    </row>
    <row r="37" spans="2:8" ht="45" x14ac:dyDescent="0.25">
      <c r="C37" s="9" t="s">
        <v>61</v>
      </c>
      <c r="D37" s="9" t="s">
        <v>310</v>
      </c>
      <c r="E37" s="19"/>
    </row>
    <row r="38" spans="2:8" x14ac:dyDescent="0.25">
      <c r="C38" s="20" t="s">
        <v>311</v>
      </c>
      <c r="D38" s="4">
        <f>COUNTIF(E5:E34,"&lt;72")</f>
        <v>14</v>
      </c>
      <c r="E38" s="2"/>
    </row>
    <row r="39" spans="2:8" x14ac:dyDescent="0.25">
      <c r="C39" s="21" t="s">
        <v>312</v>
      </c>
      <c r="D39" s="48">
        <f>SUMPRODUCT((E5:E34&gt;=72)*(E5:E34&lt;=98))</f>
        <v>3</v>
      </c>
      <c r="E39" s="2"/>
    </row>
    <row r="40" spans="2:8" x14ac:dyDescent="0.25">
      <c r="C40" s="22" t="s">
        <v>313</v>
      </c>
      <c r="D40" s="49">
        <f>SUMPRODUCT((E5:E34&gt;=99)*(E5:E34&lt;=116))</f>
        <v>3</v>
      </c>
      <c r="E40" s="2"/>
    </row>
    <row r="41" spans="2:8" x14ac:dyDescent="0.25">
      <c r="C41" s="23" t="s">
        <v>314</v>
      </c>
      <c r="D41" s="50">
        <f>SUMPRODUCT((E5:E34&gt;=117)*(E5:E34&lt;=141))</f>
        <v>3</v>
      </c>
      <c r="E41" s="2"/>
    </row>
    <row r="42" spans="2:8" x14ac:dyDescent="0.25">
      <c r="C42" s="24" t="s">
        <v>315</v>
      </c>
      <c r="D42" s="51">
        <f>COUNTIF(E5:E34,"&gt;141")</f>
        <v>1</v>
      </c>
      <c r="E42" s="2"/>
    </row>
    <row r="43" spans="2:8" x14ac:dyDescent="0.25">
      <c r="C43" s="25" t="s">
        <v>68</v>
      </c>
      <c r="D43" s="26">
        <v>22</v>
      </c>
      <c r="E43" s="2"/>
    </row>
    <row r="44" spans="2:8" x14ac:dyDescent="0.25">
      <c r="C44" s="27" t="s">
        <v>69</v>
      </c>
      <c r="D44" s="28">
        <v>1</v>
      </c>
      <c r="E44" s="2"/>
    </row>
    <row r="45" spans="2:8" x14ac:dyDescent="0.25">
      <c r="C45" s="29" t="s">
        <v>70</v>
      </c>
      <c r="D45" s="4">
        <f>COUNTIF(E5:E34,"Absent")</f>
        <v>0</v>
      </c>
      <c r="E45" s="2"/>
    </row>
    <row r="46" spans="2:8" x14ac:dyDescent="0.25">
      <c r="C46" s="25" t="s">
        <v>71</v>
      </c>
      <c r="D46" s="26">
        <v>23</v>
      </c>
      <c r="E46" s="2"/>
    </row>
    <row r="49" spans="3:4" ht="45" x14ac:dyDescent="0.25">
      <c r="C49" s="9" t="s">
        <v>72</v>
      </c>
      <c r="D49" s="9" t="s">
        <v>310</v>
      </c>
    </row>
    <row r="50" spans="3:4" x14ac:dyDescent="0.25">
      <c r="C50" s="20" t="s">
        <v>311</v>
      </c>
      <c r="D50" s="52">
        <f>COUNTIF(F5:F34,"&lt;72")</f>
        <v>13</v>
      </c>
    </row>
    <row r="51" spans="3:4" x14ac:dyDescent="0.25">
      <c r="C51" s="21" t="s">
        <v>312</v>
      </c>
      <c r="D51" s="48">
        <f>SUMPRODUCT((F5:F34&gt;=72)*(F5:F34&lt;=98))</f>
        <v>4</v>
      </c>
    </row>
    <row r="52" spans="3:4" x14ac:dyDescent="0.25">
      <c r="C52" s="22" t="s">
        <v>313</v>
      </c>
      <c r="D52" s="49">
        <f>SUMPRODUCT((F5:F34&gt;=99)*(F5:F34&lt;=116))</f>
        <v>1</v>
      </c>
    </row>
    <row r="53" spans="3:4" x14ac:dyDescent="0.25">
      <c r="C53" s="23" t="s">
        <v>314</v>
      </c>
      <c r="D53" s="50">
        <f>SUMPRODUCT((F5:F34&gt;=117)*(F5:F34&lt;=141))</f>
        <v>5</v>
      </c>
    </row>
    <row r="54" spans="3:4" x14ac:dyDescent="0.25">
      <c r="C54" s="24" t="s">
        <v>315</v>
      </c>
      <c r="D54" s="51">
        <f>COUNTIF(F5:F34,"&gt;141")</f>
        <v>1</v>
      </c>
    </row>
    <row r="55" spans="3:4" x14ac:dyDescent="0.25">
      <c r="C55" s="25" t="s">
        <v>68</v>
      </c>
      <c r="D55" s="26">
        <v>19</v>
      </c>
    </row>
    <row r="56" spans="3:4" x14ac:dyDescent="0.25">
      <c r="C56" s="27" t="s">
        <v>69</v>
      </c>
      <c r="D56" s="28">
        <v>2</v>
      </c>
    </row>
    <row r="57" spans="3:4" x14ac:dyDescent="0.25">
      <c r="C57" s="29" t="s">
        <v>70</v>
      </c>
      <c r="D57" s="4">
        <v>3</v>
      </c>
    </row>
    <row r="58" spans="3:4" x14ac:dyDescent="0.25">
      <c r="C58" s="25" t="s">
        <v>71</v>
      </c>
      <c r="D58" s="26">
        <v>24</v>
      </c>
    </row>
    <row r="61" spans="3:4" ht="45" x14ac:dyDescent="0.25">
      <c r="C61" s="9" t="s">
        <v>73</v>
      </c>
      <c r="D61" s="9" t="s">
        <v>310</v>
      </c>
    </row>
    <row r="62" spans="3:4" x14ac:dyDescent="0.25">
      <c r="C62" s="20" t="s">
        <v>311</v>
      </c>
      <c r="D62" s="53">
        <f>COUNTIF(G5:G34,"&lt;72")</f>
        <v>0</v>
      </c>
    </row>
    <row r="63" spans="3:4" x14ac:dyDescent="0.25">
      <c r="C63" s="21" t="s">
        <v>312</v>
      </c>
      <c r="D63" s="48">
        <f>SUMPRODUCT((G5:G34&gt;=72)*(G5:G34&lt;=98))</f>
        <v>0</v>
      </c>
    </row>
    <row r="64" spans="3:4" x14ac:dyDescent="0.25">
      <c r="C64" s="22" t="s">
        <v>313</v>
      </c>
      <c r="D64" s="54">
        <f>SUMPRODUCT((G5:G34&gt;=99)*(G5:G34&lt;=116))</f>
        <v>0</v>
      </c>
    </row>
    <row r="65" spans="3:4" x14ac:dyDescent="0.25">
      <c r="C65" s="23" t="s">
        <v>314</v>
      </c>
      <c r="D65" s="50">
        <f>SUMPRODUCT((G5:G34&gt;=117)*(G5:G34&lt;=141))</f>
        <v>0</v>
      </c>
    </row>
    <row r="66" spans="3:4" x14ac:dyDescent="0.25">
      <c r="C66" s="24" t="s">
        <v>315</v>
      </c>
      <c r="D66" s="51">
        <f>COUNTIF(G5:G34,"&gt;141")</f>
        <v>0</v>
      </c>
    </row>
    <row r="67" spans="3:4" x14ac:dyDescent="0.25">
      <c r="C67" s="25" t="s">
        <v>68</v>
      </c>
      <c r="D67" s="26">
        <f>SUM(D62:D66)</f>
        <v>0</v>
      </c>
    </row>
    <row r="68" spans="3:4" x14ac:dyDescent="0.25">
      <c r="C68" s="27" t="s">
        <v>69</v>
      </c>
      <c r="D68" s="28">
        <f>COUNTIF(G5:G34,"Non évaluable")</f>
        <v>0</v>
      </c>
    </row>
    <row r="69" spans="3:4" x14ac:dyDescent="0.25">
      <c r="C69" s="29" t="s">
        <v>70</v>
      </c>
      <c r="D69" s="4">
        <f>COUNTIF(G5:G34,"Absent")</f>
        <v>0</v>
      </c>
    </row>
    <row r="70" spans="3:4" x14ac:dyDescent="0.25">
      <c r="C70" s="25" t="s">
        <v>71</v>
      </c>
      <c r="D70" s="26">
        <f>SUM(D67:D69)</f>
        <v>0</v>
      </c>
    </row>
  </sheetData>
  <conditionalFormatting sqref="D38">
    <cfRule type="cellIs" dxfId="91" priority="33" operator="lessThan">
      <formula>72</formula>
    </cfRule>
  </conditionalFormatting>
  <conditionalFormatting sqref="D39">
    <cfRule type="cellIs" dxfId="90" priority="32" operator="between">
      <formula>72</formula>
      <formula>98</formula>
    </cfRule>
  </conditionalFormatting>
  <conditionalFormatting sqref="E5:E34">
    <cfRule type="cellIs" dxfId="89" priority="28" operator="lessThan">
      <formula>72</formula>
    </cfRule>
  </conditionalFormatting>
  <conditionalFormatting sqref="E5:E34">
    <cfRule type="cellIs" dxfId="88" priority="27" operator="lessThan">
      <formula>72</formula>
    </cfRule>
  </conditionalFormatting>
  <conditionalFormatting sqref="E5:E34">
    <cfRule type="cellIs" dxfId="87" priority="26" operator="between">
      <formula>72</formula>
      <formula>98</formula>
    </cfRule>
  </conditionalFormatting>
  <conditionalFormatting sqref="E5:E34">
    <cfRule type="cellIs" dxfId="86" priority="25" operator="between">
      <formula>99</formula>
      <formula>116</formula>
    </cfRule>
  </conditionalFormatting>
  <conditionalFormatting sqref="E5:E34">
    <cfRule type="cellIs" dxfId="85" priority="24" operator="between">
      <formula>117</formula>
      <formula>141</formula>
    </cfRule>
  </conditionalFormatting>
  <conditionalFormatting sqref="E5:E34">
    <cfRule type="cellIs" dxfId="84" priority="23" operator="greaterThan">
      <formula>141</formula>
    </cfRule>
  </conditionalFormatting>
  <conditionalFormatting sqref="E5:E34">
    <cfRule type="cellIs" dxfId="83" priority="22" operator="greaterThan">
      <formula>141</formula>
    </cfRule>
  </conditionalFormatting>
  <conditionalFormatting sqref="F5:F34">
    <cfRule type="cellIs" dxfId="82" priority="14" operator="lessThan">
      <formula>72</formula>
    </cfRule>
  </conditionalFormatting>
  <conditionalFormatting sqref="F5:F34">
    <cfRule type="cellIs" dxfId="81" priority="13" operator="between">
      <formula>72</formula>
      <formula>98</formula>
    </cfRule>
  </conditionalFormatting>
  <conditionalFormatting sqref="F5:F34">
    <cfRule type="cellIs" dxfId="80" priority="12" operator="between">
      <formula>99</formula>
      <formula>116</formula>
    </cfRule>
  </conditionalFormatting>
  <conditionalFormatting sqref="F5:F34">
    <cfRule type="cellIs" dxfId="79" priority="11" operator="between">
      <formula>117</formula>
      <formula>141</formula>
    </cfRule>
  </conditionalFormatting>
  <conditionalFormatting sqref="F5:F34">
    <cfRule type="cellIs" dxfId="78" priority="10" operator="greaterThan">
      <formula>141</formula>
    </cfRule>
  </conditionalFormatting>
  <conditionalFormatting sqref="F5:F34">
    <cfRule type="cellIs" dxfId="77" priority="9" operator="greaterThan">
      <formula>141</formula>
    </cfRule>
  </conditionalFormatting>
  <conditionalFormatting sqref="F5:F34">
    <cfRule type="cellIs" dxfId="76" priority="8" operator="greaterThan">
      <formula>141</formula>
    </cfRule>
  </conditionalFormatting>
  <conditionalFormatting sqref="F5:F34">
    <cfRule type="cellIs" dxfId="75" priority="7" operator="greaterThan">
      <formula>141</formula>
    </cfRule>
  </conditionalFormatting>
  <conditionalFormatting sqref="G5:G34">
    <cfRule type="cellIs" dxfId="74" priority="6" operator="lessThan">
      <formula>72</formula>
    </cfRule>
  </conditionalFormatting>
  <conditionalFormatting sqref="G5:G34">
    <cfRule type="cellIs" dxfId="73" priority="5" operator="between">
      <formula>72</formula>
      <formula>98</formula>
    </cfRule>
  </conditionalFormatting>
  <conditionalFormatting sqref="G5:G34">
    <cfRule type="cellIs" dxfId="72" priority="4" operator="between">
      <formula>99</formula>
      <formula>116</formula>
    </cfRule>
  </conditionalFormatting>
  <conditionalFormatting sqref="G5:G34">
    <cfRule type="cellIs" dxfId="71" priority="3" operator="between">
      <formula>117</formula>
      <formula>141</formula>
    </cfRule>
  </conditionalFormatting>
  <conditionalFormatting sqref="G5:G34">
    <cfRule type="cellIs" dxfId="70" priority="2" operator="greaterThan">
      <formula>141</formula>
    </cfRule>
  </conditionalFormatting>
  <conditionalFormatting sqref="G5:G34">
    <cfRule type="cellIs" dxfId="69" priority="1" operator="greaterThan">
      <formula>141</formula>
    </cfRule>
  </conditionalFormatting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fluence CE2 A</vt:lpstr>
      <vt:lpstr>fluence CE2-CM1</vt:lpstr>
      <vt:lpstr>fluence CE1 A</vt:lpstr>
      <vt:lpstr>fluence CE1 B</vt:lpstr>
      <vt:lpstr>fluence CM1 A</vt:lpstr>
      <vt:lpstr>fluence CM1</vt:lpstr>
      <vt:lpstr>fluence CM1 C</vt:lpstr>
      <vt:lpstr>fluence CM1 D</vt:lpstr>
      <vt:lpstr>fluence CM2 A </vt:lpstr>
      <vt:lpstr>fluence CM2 B</vt:lpstr>
      <vt:lpstr>fluence CM2 C</vt:lpstr>
      <vt:lpstr>fluence CM2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DESTOUESSE</dc:creator>
  <cp:lastModifiedBy>mpepin</cp:lastModifiedBy>
  <cp:revision>7</cp:revision>
  <dcterms:created xsi:type="dcterms:W3CDTF">2016-11-08T19:20:00Z</dcterms:created>
  <dcterms:modified xsi:type="dcterms:W3CDTF">2022-03-24T14:08:18Z</dcterms:modified>
</cp:coreProperties>
</file>