
<file path=[Content_Types].xml><?xml version="1.0" encoding="utf-8"?>
<Types xmlns="http://schemas.openxmlformats.org/package/2006/content-types"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8.xml" ContentType="application/vnd.openxmlformats-officedocument.drawing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drawings/drawing14.xml" ContentType="application/vnd.openxmlformats-officedocument.drawing+xml"/>
  <Override PartName="/xl/workbook.xml" ContentType="application/vnd.openxmlformats-officedocument.spreadsheetml.sheet.main+xml"/>
  <Override PartName="/xl/charts/chart40.xml" ContentType="application/vnd.openxmlformats-officedocument.drawingml.chart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chart37.xml" ContentType="application/vnd.openxmlformats-officedocument.drawingml.chart+xml"/>
  <Override PartName="/xl/charts/chart36.xml" ContentType="application/vnd.openxmlformats-officedocument.drawingml.chart+xml"/>
  <Override PartName="/xl/charts/chart35.xml" ContentType="application/vnd.openxmlformats-officedocument.drawingml.chart+xml"/>
  <Override PartName="/xl/charts/chart33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drawings/drawing9.xml" ContentType="application/vnd.openxmlformats-officedocument.drawing+xml"/>
  <Override PartName="/xl/charts/chart26.xml" ContentType="application/vnd.openxmlformats-officedocument.drawingml.chart+xml"/>
  <Override PartName="/xl/worksheets/sheet7.xml" ContentType="application/vnd.openxmlformats-officedocument.spreadsheetml.worksheet+xml"/>
  <Override PartName="/xl/charts/chart32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34.xml" ContentType="application/vnd.openxmlformats-officedocument.drawingml.chart+xml"/>
  <Override PartName="/xl/worksheets/sheet12.xml" ContentType="application/vnd.openxmlformats-officedocument.spreadsheetml.worksheet+xml"/>
  <Override PartName="/xl/charts/chart21.xml" ContentType="application/vnd.openxmlformats-officedocument.drawingml.chart+xml"/>
  <Override PartName="/xl/charts/chart30.xml" ContentType="application/vnd.openxmlformats-officedocument.drawingml.chart+xml"/>
  <Override PartName="/xl/worksheets/sheet11.xml" ContentType="application/vnd.openxmlformats-officedocument.spreadsheetml.workshee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worksheets/sheet16.xml" ContentType="application/vnd.openxmlformats-officedocument.spreadsheetml.workshee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worksheets/sheet5.xml" ContentType="application/vnd.openxmlformats-officedocument.spreadsheetml.workshee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31.xml" ContentType="application/vnd.openxmlformats-officedocument.drawingml.chart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worksheets/sheet8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worksheets/sheet13.xml" ContentType="application/vnd.openxmlformats-officedocument.spreadsheetml.worksheet+xml"/>
  <Override PartName="/xl/charts/chart13.xml" ContentType="application/vnd.openxmlformats-officedocument.drawingml.chart+xml"/>
  <Override PartName="/xl/charts/chart38.xml" ContentType="application/vnd.openxmlformats-officedocument.drawingml.char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2.xml" ContentType="application/vnd.openxmlformats-officedocument.drawingml.chart+xml"/>
  <Override PartName="/xl/charts/chart25.xml" ContentType="application/vnd.openxmlformats-officedocument.drawingml.chart+xml"/>
  <Override PartName="/xl/sharedStrings.xml" ContentType="application/vnd.openxmlformats-officedocument.spreadsheetml.sharedStrings+xml"/>
  <Override PartName="/xl/charts/chart4.xml" ContentType="application/vnd.openxmlformats-officedocument.drawingml.chart+xml"/>
  <Override PartName="/xl/charts/chart20.xml" ContentType="application/vnd.openxmlformats-officedocument.drawingml.chart+xml"/>
  <Override PartName="/xl/charts/chart9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24.xml" ContentType="application/vnd.openxmlformats-officedocument.drawingml.chart+xml"/>
  <Override PartName="/xl/styles.xml" ContentType="application/vnd.openxmlformats-officedocument.spreadsheetml.styles+xml"/>
  <Override PartName="/xl/charts/chart3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worksheets/sheet14.xml" ContentType="application/vnd.openxmlformats-officedocument.spreadsheetml.worksheet+xml"/>
  <Override PartName="/xl/charts/chart29.xml" ContentType="application/vnd.openxmlformats-officedocument.drawingml.chart+xml"/>
  <Override PartName="/xl/charts/chart10.xml" ContentType="application/vnd.openxmlformats-officedocument.drawingml.chart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3"/>
  </bookViews>
  <sheets>
    <sheet name="fluence CE1 A " sheetId="1" state="visible" r:id="rId1"/>
    <sheet name="fluence CE1B " sheetId="2" state="visible" r:id="rId2"/>
    <sheet name="fluence CE1 C" sheetId="3" state="visible" r:id="rId3"/>
    <sheet name="fluence CE1 CE2" sheetId="4" state="visible" r:id="rId4"/>
    <sheet name="fluence CE2 A" sheetId="5" state="visible" r:id="rId5"/>
    <sheet name="fluence CE2 B" sheetId="6" state="visible" r:id="rId6"/>
    <sheet name="fluence CE2 C" sheetId="7" state="visible" r:id="rId7"/>
    <sheet name="fluence CE2 D" sheetId="8" state="visible" r:id="rId8"/>
    <sheet name="fluence CM1 A" sheetId="9" state="visible" r:id="rId9"/>
    <sheet name="fluence CM1 B" sheetId="10" state="visible" r:id="rId10"/>
    <sheet name="fluence CM1 C" sheetId="11" state="visible" r:id="rId11"/>
    <sheet name="fluence CM1 D" sheetId="12" state="visible" r:id="rId12"/>
    <sheet name="fluence CM2 A " sheetId="13" state="visible" r:id="rId13"/>
    <sheet name="fluence CM2 B" sheetId="14" state="visible" r:id="rId14"/>
    <sheet name="fluence CM2 C" sheetId="15" state="visible" r:id="rId15"/>
    <sheet name="fluence CM2 D" sheetId="16" state="visible" r:id="rId16"/>
  </sheets>
  <calcPr/>
</workbook>
</file>

<file path=xl/sharedStrings.xml><?xml version="1.0" encoding="utf-8"?>
<sst xmlns="http://schemas.openxmlformats.org/spreadsheetml/2006/main" count="303" uniqueCount="303">
  <si>
    <t xml:space="preserve">Nom </t>
  </si>
  <si>
    <t>Prénom</t>
  </si>
  <si>
    <t xml:space="preserve">MCLM octobre 2020</t>
  </si>
  <si>
    <t>Observations</t>
  </si>
  <si>
    <t xml:space="preserve">Ecole                                                                                     Evaluation de fluence juin 2021</t>
  </si>
  <si>
    <t>CE1</t>
  </si>
  <si>
    <t xml:space="preserve">MCLM &lt; 40</t>
  </si>
  <si>
    <t xml:space="preserve">40 ≤ MCLM ≤ 69</t>
  </si>
  <si>
    <t xml:space="preserve">70 ≤ MCLM ≤ 80</t>
  </si>
  <si>
    <t xml:space="preserve">81 ≤ MCLM ≤ 101</t>
  </si>
  <si>
    <t xml:space="preserve">MCLM &gt; 101</t>
  </si>
  <si>
    <t xml:space="preserve">TOTAL élèves évalués</t>
  </si>
  <si>
    <t xml:space="preserve">Non évaluables</t>
  </si>
  <si>
    <t>Absents</t>
  </si>
  <si>
    <t xml:space="preserve">TOTAL classe</t>
  </si>
  <si>
    <t xml:space="preserve">MCLM juin 2021</t>
  </si>
  <si>
    <t xml:space="preserve">Ecole                                                                                     Evaluation de fluence JUIN 2021</t>
  </si>
  <si>
    <t xml:space="preserve">Ecole                                                                                     Evaluation de fluence octobre 2020</t>
  </si>
  <si>
    <t xml:space="preserve">MCLM JUIN 2021</t>
  </si>
  <si>
    <t xml:space="preserve">Mr MIATTI Mathieu</t>
  </si>
  <si>
    <t>Classe</t>
  </si>
  <si>
    <t xml:space="preserve">MCLM janvier 2021</t>
  </si>
  <si>
    <t xml:space="preserve">MCLM mai 2021</t>
  </si>
  <si>
    <t>ALIMISSI</t>
  </si>
  <si>
    <t>Audrey</t>
  </si>
  <si>
    <t>ABST</t>
  </si>
  <si>
    <t xml:space="preserve">NON EVALUABLE</t>
  </si>
  <si>
    <t>UPE2A</t>
  </si>
  <si>
    <t xml:space="preserve">BACELAR FERREIRA</t>
  </si>
  <si>
    <t>Williams</t>
  </si>
  <si>
    <t>ULIS</t>
  </si>
  <si>
    <t>BUISSERETH</t>
  </si>
  <si>
    <t>Djasken</t>
  </si>
  <si>
    <t xml:space="preserve">Rose Ketura</t>
  </si>
  <si>
    <t>CASIMIR</t>
  </si>
  <si>
    <t>Phaïmine</t>
  </si>
  <si>
    <t>RAD</t>
  </si>
  <si>
    <t>EDWARDS</t>
  </si>
  <si>
    <t>Saskicha</t>
  </si>
  <si>
    <t xml:space="preserve">UPE2A / RAD</t>
  </si>
  <si>
    <t>HONORE-FONDROSE</t>
  </si>
  <si>
    <t>Hanna</t>
  </si>
  <si>
    <t>JOPE</t>
  </si>
  <si>
    <t>Ridelson</t>
  </si>
  <si>
    <t>JUBITANA</t>
  </si>
  <si>
    <t>Dan</t>
  </si>
  <si>
    <t>LUSBEC</t>
  </si>
  <si>
    <t>Sheldynna</t>
  </si>
  <si>
    <t>MOÏPE</t>
  </si>
  <si>
    <t>Lyvan</t>
  </si>
  <si>
    <t>MORISSEAU</t>
  </si>
  <si>
    <t>Leïla</t>
  </si>
  <si>
    <t>PARSEMAIN</t>
  </si>
  <si>
    <t>Meïlann</t>
  </si>
  <si>
    <t>PHILANDER</t>
  </si>
  <si>
    <t>Raylan</t>
  </si>
  <si>
    <t>ROBO</t>
  </si>
  <si>
    <t>Kélyana</t>
  </si>
  <si>
    <t xml:space="preserve">SANTANA CHARLES</t>
  </si>
  <si>
    <t>Germayolin</t>
  </si>
  <si>
    <t>CE2</t>
  </si>
  <si>
    <t xml:space="preserve">Ecole                                                                                     Evaluation de fluence janvier 2021</t>
  </si>
  <si>
    <t xml:space="preserve">Ecole                                                                                     Evaluation de fluence mai 2021</t>
  </si>
  <si>
    <t xml:space="preserve">Mme PORDIE Andrise</t>
  </si>
  <si>
    <t>ABOIKONI</t>
  </si>
  <si>
    <t>Chamila</t>
  </si>
  <si>
    <t xml:space="preserve">abste radiée</t>
  </si>
  <si>
    <t>ANTOINE</t>
  </si>
  <si>
    <t>Christopheur</t>
  </si>
  <si>
    <t>AZIMA</t>
  </si>
  <si>
    <t>Alayka</t>
  </si>
  <si>
    <t>BORGELIN</t>
  </si>
  <si>
    <t>Wood'jina</t>
  </si>
  <si>
    <t>CONSERVE</t>
  </si>
  <si>
    <t>Soraya</t>
  </si>
  <si>
    <t xml:space="preserve">decloisonnement CP</t>
  </si>
  <si>
    <t xml:space="preserve">CORREA DE MORAES</t>
  </si>
  <si>
    <t>Denison</t>
  </si>
  <si>
    <t xml:space="preserve">non evaluable </t>
  </si>
  <si>
    <t>DOEKOE</t>
  </si>
  <si>
    <t>Féliciano</t>
  </si>
  <si>
    <t xml:space="preserve">DOS SANTOS PRALIER</t>
  </si>
  <si>
    <t>Nathanael</t>
  </si>
  <si>
    <t>FOING</t>
  </si>
  <si>
    <t>Estelle</t>
  </si>
  <si>
    <t xml:space="preserve">GONCALVES MOREIRA TRINDADE</t>
  </si>
  <si>
    <t>Luisa</t>
  </si>
  <si>
    <t>abste</t>
  </si>
  <si>
    <t>GOUDET</t>
  </si>
  <si>
    <t>Anne-Lise</t>
  </si>
  <si>
    <t>Beyanne</t>
  </si>
  <si>
    <t>JARUMAJARE</t>
  </si>
  <si>
    <t>Sakura</t>
  </si>
  <si>
    <t>JEAN-BAPTISTE</t>
  </si>
  <si>
    <t>Leslie</t>
  </si>
  <si>
    <t>LEGER</t>
  </si>
  <si>
    <t>Léana</t>
  </si>
  <si>
    <t>MATHURIN</t>
  </si>
  <si>
    <t>FLEURYANE</t>
  </si>
  <si>
    <t xml:space="preserve">SANTANA E SOUSA</t>
  </si>
  <si>
    <t>Sophie</t>
  </si>
  <si>
    <t>TEACHOUT</t>
  </si>
  <si>
    <t>Rachel</t>
  </si>
  <si>
    <t xml:space="preserve">VIRGILE DORCELY</t>
  </si>
  <si>
    <t>Laïhanne</t>
  </si>
  <si>
    <t>Taïhanna</t>
  </si>
  <si>
    <t>WINGARDE</t>
  </si>
  <si>
    <t>Davika</t>
  </si>
  <si>
    <t xml:space="preserve">dossier MDPH en cours</t>
  </si>
  <si>
    <t>MONGIS</t>
  </si>
  <si>
    <t>Micaela</t>
  </si>
  <si>
    <t xml:space="preserve">Nom de l'enseignant-e</t>
  </si>
  <si>
    <t xml:space="preserve">Mme CREANTOR/ Mme POLIDOR</t>
  </si>
  <si>
    <t>CM1A</t>
  </si>
  <si>
    <t>ARSENE</t>
  </si>
  <si>
    <t>Guylianna</t>
  </si>
  <si>
    <t>BAYONNE--ASSA</t>
  </si>
  <si>
    <t>Shanaïs</t>
  </si>
  <si>
    <t>BISWANO</t>
  </si>
  <si>
    <t>LISA-MARIE</t>
  </si>
  <si>
    <t>BUNCH</t>
  </si>
  <si>
    <t>Meïdrick</t>
  </si>
  <si>
    <t>DODIER</t>
  </si>
  <si>
    <t>Judline</t>
  </si>
  <si>
    <t xml:space="preserve">DOS SANTOS-- PRALIER</t>
  </si>
  <si>
    <t>Keise</t>
  </si>
  <si>
    <t>ELIACIN</t>
  </si>
  <si>
    <t>CLAYNA</t>
  </si>
  <si>
    <t>radiée</t>
  </si>
  <si>
    <t>JOSEPH</t>
  </si>
  <si>
    <t>Rayan-Kélan</t>
  </si>
  <si>
    <t>JOURNEL</t>
  </si>
  <si>
    <t>Jhon-Serge</t>
  </si>
  <si>
    <t>LABEAU</t>
  </si>
  <si>
    <t>Maria</t>
  </si>
  <si>
    <t>LAROCHE</t>
  </si>
  <si>
    <t>Ulriciana</t>
  </si>
  <si>
    <t>MACKINTOSH</t>
  </si>
  <si>
    <t>Tiana</t>
  </si>
  <si>
    <t>abst</t>
  </si>
  <si>
    <t>MELISNA</t>
  </si>
  <si>
    <t xml:space="preserve">Pierre Carlens</t>
  </si>
  <si>
    <t>MICHAUD</t>
  </si>
  <si>
    <t>Noah</t>
  </si>
  <si>
    <t>Phyllicia</t>
  </si>
  <si>
    <t>MOISE</t>
  </si>
  <si>
    <t>Paulson</t>
  </si>
  <si>
    <t xml:space="preserve">non evaluable</t>
  </si>
  <si>
    <t>PROSPER</t>
  </si>
  <si>
    <t>MALAÏKA</t>
  </si>
  <si>
    <t>SAINVILEA</t>
  </si>
  <si>
    <t>Jivich</t>
  </si>
  <si>
    <t>TELUSMA</t>
  </si>
  <si>
    <t>Wilendja</t>
  </si>
  <si>
    <t>TOUSSAINT</t>
  </si>
  <si>
    <t>Rose-Nedjie</t>
  </si>
  <si>
    <t>YUBITANA</t>
  </si>
  <si>
    <t>Jennifer</t>
  </si>
  <si>
    <t>ulis</t>
  </si>
  <si>
    <t>JEAN</t>
  </si>
  <si>
    <t>Cliff</t>
  </si>
  <si>
    <t>CM1</t>
  </si>
  <si>
    <t xml:space="preserve">Mme LUCIEN</t>
  </si>
  <si>
    <t>CM1B</t>
  </si>
  <si>
    <t>ALCIDE</t>
  </si>
  <si>
    <t>Kerian</t>
  </si>
  <si>
    <t>AUGUSTIN</t>
  </si>
  <si>
    <t>Schesléna</t>
  </si>
  <si>
    <t>BALTUS</t>
  </si>
  <si>
    <t>Vanina</t>
  </si>
  <si>
    <t>BELAIR</t>
  </si>
  <si>
    <t>STANLEY</t>
  </si>
  <si>
    <t>COETA</t>
  </si>
  <si>
    <t>LEA</t>
  </si>
  <si>
    <t>FRANÇOIS</t>
  </si>
  <si>
    <t>Teddy</t>
  </si>
  <si>
    <t xml:space="preserve">GONCALVES PEREIRA</t>
  </si>
  <si>
    <t>Wender</t>
  </si>
  <si>
    <t xml:space="preserve">HILDEVERT FOURNIER</t>
  </si>
  <si>
    <t>Nhour</t>
  </si>
  <si>
    <t>HINDS</t>
  </si>
  <si>
    <t>Nicolas</t>
  </si>
  <si>
    <t xml:space="preserve">JUBITHANA WINGARDE</t>
  </si>
  <si>
    <t>Sharon</t>
  </si>
  <si>
    <t>JULIEN</t>
  </si>
  <si>
    <t>SHENIKA</t>
  </si>
  <si>
    <t>LALANNE</t>
  </si>
  <si>
    <t>KENDJI</t>
  </si>
  <si>
    <t>NOEL</t>
  </si>
  <si>
    <t>Ruth-Son</t>
  </si>
  <si>
    <t>NOZARD</t>
  </si>
  <si>
    <t>Fristchise</t>
  </si>
  <si>
    <t>PIERRE</t>
  </si>
  <si>
    <t>Manarlande</t>
  </si>
  <si>
    <t>PONGO</t>
  </si>
  <si>
    <t>STIPHY</t>
  </si>
  <si>
    <t>RADIE</t>
  </si>
  <si>
    <t xml:space="preserve">ROMAN TAPIA</t>
  </si>
  <si>
    <t>Victor</t>
  </si>
  <si>
    <t>RUBEN</t>
  </si>
  <si>
    <t>Max'erwin</t>
  </si>
  <si>
    <t>SABAJO</t>
  </si>
  <si>
    <t>FURDJEL</t>
  </si>
  <si>
    <t xml:space="preserve">SAINT- FORT</t>
  </si>
  <si>
    <t>Jaylhan</t>
  </si>
  <si>
    <t>SAINT-JUSTE</t>
  </si>
  <si>
    <t>Cédric</t>
  </si>
  <si>
    <t>SCOTLAND</t>
  </si>
  <si>
    <t>Joshua</t>
  </si>
  <si>
    <t>Wesley</t>
  </si>
  <si>
    <t>YACANA</t>
  </si>
  <si>
    <t>STAN</t>
  </si>
  <si>
    <t xml:space="preserve">Mr NOZAR Orest</t>
  </si>
  <si>
    <t>AMBOUILLE</t>
  </si>
  <si>
    <t>Annabelle</t>
  </si>
  <si>
    <t>BENOIT</t>
  </si>
  <si>
    <t>ARTEMAS</t>
  </si>
  <si>
    <t>BIENVENU</t>
  </si>
  <si>
    <t>DAYAN</t>
  </si>
  <si>
    <t>CHAVANNES</t>
  </si>
  <si>
    <t>Stecy</t>
  </si>
  <si>
    <t>FABRE</t>
  </si>
  <si>
    <t xml:space="preserve">Sefe Livingstoon</t>
  </si>
  <si>
    <t>FELIX</t>
  </si>
  <si>
    <t xml:space="preserve">GOMES DOS SANTOS</t>
  </si>
  <si>
    <t>RICK</t>
  </si>
  <si>
    <t>HENRY</t>
  </si>
  <si>
    <t>NAIASHA</t>
  </si>
  <si>
    <t xml:space="preserve">JEAN PIERRE</t>
  </si>
  <si>
    <t>LYNCHA</t>
  </si>
  <si>
    <t>MARIAHA-ANN</t>
  </si>
  <si>
    <t>JUBITHANA-WINGARDE</t>
  </si>
  <si>
    <t>SORENZA</t>
  </si>
  <si>
    <t>Lhorynne</t>
  </si>
  <si>
    <t>LUXIN</t>
  </si>
  <si>
    <t>SYARA</t>
  </si>
  <si>
    <t xml:space="preserve">WILLY SON</t>
  </si>
  <si>
    <t>Dioni</t>
  </si>
  <si>
    <t>Keylan</t>
  </si>
  <si>
    <t>RAISIN</t>
  </si>
  <si>
    <t>JADE</t>
  </si>
  <si>
    <t>SABAYO</t>
  </si>
  <si>
    <t>ADELINE</t>
  </si>
  <si>
    <t>SCHULTZ</t>
  </si>
  <si>
    <t>SAHIL</t>
  </si>
  <si>
    <t>SEBICO</t>
  </si>
  <si>
    <t>Andjy</t>
  </si>
  <si>
    <t>SONKO</t>
  </si>
  <si>
    <t>Sarjo</t>
  </si>
  <si>
    <t>VALME</t>
  </si>
  <si>
    <t>Brillanna</t>
  </si>
  <si>
    <t>VAUGHN</t>
  </si>
  <si>
    <t>Adan</t>
  </si>
  <si>
    <t>Cody</t>
  </si>
  <si>
    <t>CM2</t>
  </si>
  <si>
    <t xml:space="preserve">MCLM &lt; 72</t>
  </si>
  <si>
    <t xml:space="preserve">72 ≤ MCLM ≤ 98</t>
  </si>
  <si>
    <t xml:space="preserve">99 ≤ MCLM ≤ 116</t>
  </si>
  <si>
    <t xml:space="preserve">117 ≤ MCLM ≤ 141</t>
  </si>
  <si>
    <t xml:space="preserve">MCLM &gt; 141</t>
  </si>
  <si>
    <t xml:space="preserve">Mme NAL Ghylène</t>
  </si>
  <si>
    <t>AGEDA</t>
  </si>
  <si>
    <t>ROWAN</t>
  </si>
  <si>
    <t>André-Edgard</t>
  </si>
  <si>
    <t>TAIS</t>
  </si>
  <si>
    <t>BELLEGARDE</t>
  </si>
  <si>
    <t xml:space="preserve">Angella Melissa</t>
  </si>
  <si>
    <t>BERTELOOT</t>
  </si>
  <si>
    <t>Lou</t>
  </si>
  <si>
    <t>BOULA</t>
  </si>
  <si>
    <t>Maïlee</t>
  </si>
  <si>
    <t>CHARLES-NICOLAS</t>
  </si>
  <si>
    <t>Nély</t>
  </si>
  <si>
    <t xml:space="preserve">DA CONCEICAO OLIVERA</t>
  </si>
  <si>
    <t>DANIELLA</t>
  </si>
  <si>
    <t>DORCELY</t>
  </si>
  <si>
    <t xml:space="preserve">Marie Michelle</t>
  </si>
  <si>
    <t>ELASME</t>
  </si>
  <si>
    <t>Judykaelle</t>
  </si>
  <si>
    <t>ELFORT</t>
  </si>
  <si>
    <t>LEYNA</t>
  </si>
  <si>
    <t>ETIENNE</t>
  </si>
  <si>
    <t>Edouardo</t>
  </si>
  <si>
    <t>Wylliam</t>
  </si>
  <si>
    <t>LAGOTRY</t>
  </si>
  <si>
    <t>CEDRIC</t>
  </si>
  <si>
    <t>LUCRET</t>
  </si>
  <si>
    <t>Richard-Angel</t>
  </si>
  <si>
    <t>Herwane</t>
  </si>
  <si>
    <t>NARCIS</t>
  </si>
  <si>
    <t>Jennyfer</t>
  </si>
  <si>
    <t>PARBOO</t>
  </si>
  <si>
    <t>DEVON</t>
  </si>
  <si>
    <t>B</t>
  </si>
  <si>
    <t>POLITE</t>
  </si>
  <si>
    <t>Slohwanna</t>
  </si>
  <si>
    <t xml:space="preserve">SANTOS PINHEIRO</t>
  </si>
  <si>
    <t>Wawe</t>
  </si>
  <si>
    <t>Nathan</t>
  </si>
  <si>
    <t>VILBRUN</t>
  </si>
  <si>
    <t>KYLIAN</t>
  </si>
  <si>
    <t>EXAVIER</t>
  </si>
  <si>
    <t>Lory-Sindi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</si>
</sst>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name val="Calibri"/>
      <color theme="1"/>
      <sz val="11"/>
      <scheme val="minor"/>
    </font>
    <font>
      <name val="Arial"/>
      <color indexed="64"/>
      <sz val="10"/>
    </font>
    <font>
      <name val="Calibri"/>
      <color indexed="64"/>
      <sz val="11"/>
      <scheme val="minor"/>
    </font>
    <font>
      <name val="Calibri"/>
      <color theme="1"/>
      <sz val="11"/>
    </font>
    <font>
      <name val="Calibri"/>
      <color theme="1"/>
      <sz val="10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6"/>
        <bgColor indexed="64"/>
      </patternFill>
    </fill>
    <fill>
      <patternFill patternType="solid">
        <fgColor rgb="FFFF33CC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fontId="0" fillId="0" borderId="0" numFmtId="0" applyNumberFormat="1" applyFont="1" applyFill="1" applyBorder="1"/>
  </cellStyleXfs>
  <cellXfs count="33">
    <xf fontId="0" fillId="0" borderId="0" numFmtId="0" xfId="0"/>
    <xf fontId="0" fillId="0" borderId="0" numFmtId="0" xfId="0" applyAlignment="1">
      <alignment vertical="center"/>
    </xf>
    <xf fontId="0" fillId="0" borderId="0" numFmtId="0" xfId="0" applyAlignment="1">
      <alignment horizontal="center" vertical="center"/>
    </xf>
    <xf fontId="0" fillId="0" borderId="1" numFmtId="0" xfId="0" applyBorder="1" applyAlignment="1">
      <alignment vertical="center"/>
    </xf>
    <xf fontId="0" fillId="0" borderId="1" numFmtId="0" xfId="0" applyBorder="1" applyAlignment="1">
      <alignment horizontal="center" vertical="center"/>
    </xf>
    <xf fontId="0" fillId="2" borderId="1" numFmtId="0" xfId="0" applyFill="1" applyBorder="1" applyAlignment="1">
      <alignment horizontal="center" vertical="center"/>
    </xf>
    <xf fontId="0" fillId="2" borderId="1" numFmtId="0" xfId="0" applyFill="1" applyBorder="1" applyAlignment="1">
      <alignment horizontal="center" vertical="center" wrapText="1"/>
    </xf>
    <xf fontId="1" fillId="0" borderId="2" numFmtId="0" xfId="0" applyFont="1" applyBorder="1" applyAlignment="1">
      <alignment vertical="center" wrapText="1"/>
    </xf>
    <xf fontId="0" fillId="0" borderId="1" numFmtId="0" xfId="0" applyBorder="1" applyAlignment="1">
      <alignment horizontal="center" vertical="center" wrapText="1"/>
    </xf>
    <xf fontId="1" fillId="0" borderId="3" numFmtId="0" xfId="0" applyFont="1" applyBorder="1" applyAlignment="1">
      <alignment vertical="center" wrapText="1"/>
    </xf>
    <xf fontId="2" fillId="0" borderId="1" numFmtId="0" xfId="0" applyFont="1" applyBorder="1" applyAlignment="1">
      <alignment vertical="center" wrapText="1"/>
    </xf>
    <xf fontId="0" fillId="0" borderId="1" numFmtId="0" xfId="0" applyBorder="1" applyAlignment="1">
      <alignment vertical="center" wrapText="1"/>
    </xf>
    <xf fontId="3" fillId="0" borderId="0" numFmtId="0" xfId="0" applyFont="1" applyAlignment="1">
      <alignment vertical="center"/>
    </xf>
    <xf fontId="0" fillId="0" borderId="1" numFmtId="0" xfId="0" applyBorder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0" fillId="3" borderId="1" numFmtId="0" xfId="0" applyFill="1" applyBorder="1" applyAlignment="1">
      <alignment vertical="center"/>
    </xf>
    <xf fontId="0" fillId="4" borderId="1" numFmtId="0" xfId="0" applyFill="1" applyBorder="1" applyAlignment="1">
      <alignment vertical="center"/>
    </xf>
    <xf fontId="0" fillId="5" borderId="1" numFmtId="0" xfId="0" applyFill="1" applyBorder="1" applyAlignment="1">
      <alignment vertical="center"/>
    </xf>
    <xf fontId="0" fillId="6" borderId="1" numFmtId="0" xfId="0" applyFill="1" applyBorder="1" applyAlignment="1">
      <alignment vertical="center"/>
    </xf>
    <xf fontId="3" fillId="7" borderId="1" numFmtId="0" xfId="0" applyFont="1" applyFill="1" applyBorder="1" applyAlignment="1">
      <alignment vertical="center"/>
    </xf>
    <xf fontId="0" fillId="8" borderId="1" numFmtId="0" xfId="0" applyFill="1" applyBorder="1" applyAlignment="1">
      <alignment vertical="center"/>
    </xf>
    <xf fontId="0" fillId="8" borderId="1" numFmtId="0" xfId="0" applyFill="1" applyBorder="1" applyAlignment="1">
      <alignment horizontal="center" vertical="center"/>
    </xf>
    <xf fontId="3" fillId="9" borderId="1" numFmtId="0" xfId="0" applyFont="1" applyFill="1" applyBorder="1" applyAlignment="1">
      <alignment vertical="center"/>
    </xf>
    <xf fontId="0" fillId="9" borderId="1" numFmtId="0" xfId="0" applyFill="1" applyBorder="1" applyAlignment="1">
      <alignment horizontal="center" vertical="center"/>
    </xf>
    <xf fontId="3" fillId="0" borderId="1" numFmtId="0" xfId="0" applyFont="1" applyBorder="1" applyAlignment="1">
      <alignment vertical="center"/>
    </xf>
    <xf fontId="0" fillId="2" borderId="1" numFmtId="0" xfId="0" applyFill="1" applyBorder="1" applyAlignment="1">
      <alignment horizontal="center" vertical="center" wrapText="1"/>
    </xf>
    <xf fontId="0" fillId="4" borderId="1" numFmtId="0" xfId="0" applyFill="1" applyBorder="1" applyAlignment="1">
      <alignment horizontal="center" vertical="center"/>
    </xf>
    <xf fontId="0" fillId="10" borderId="1" numFmtId="0" xfId="0" applyFill="1" applyBorder="1" applyAlignment="1">
      <alignment horizontal="center" vertical="center"/>
    </xf>
    <xf fontId="0" fillId="6" borderId="1" numFmtId="0" xfId="0" applyFill="1" applyBorder="1" applyAlignment="1">
      <alignment horizontal="center" vertical="center"/>
    </xf>
    <xf fontId="0" fillId="7" borderId="1" numFmtId="0" xfId="0" applyFill="1" applyBorder="1" applyAlignment="1">
      <alignment horizontal="center" vertical="center"/>
    </xf>
    <xf fontId="0" fillId="11" borderId="1" numFmtId="0" xfId="0" applyFill="1" applyBorder="1" applyAlignment="1">
      <alignment horizontal="center" vertical="center"/>
    </xf>
    <xf fontId="0" fillId="12" borderId="1" numFmtId="0" xfId="0" applyFill="1" applyBorder="1" applyAlignment="1">
      <alignment horizontal="center" vertical="center"/>
    </xf>
    <xf fontId="0" fillId="5" borderId="1" numFmt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19" Type="http://schemas.openxmlformats.org/officeDocument/2006/relationships/styles" Target="styles.xml"/><Relationship  Id="rId18" Type="http://schemas.openxmlformats.org/officeDocument/2006/relationships/sharedStrings" Target="sharedStrings.xml"/><Relationship  Id="rId17" Type="http://schemas.openxmlformats.org/officeDocument/2006/relationships/theme" Target="theme/theme1.xml"/><Relationship  Id="rId15" Type="http://schemas.openxmlformats.org/officeDocument/2006/relationships/worksheet" Target="worksheets/sheet15.xml"/><Relationship  Id="rId11" Type="http://schemas.openxmlformats.org/officeDocument/2006/relationships/worksheet" Target="worksheets/sheet11.xml"/><Relationship  Id="rId16" Type="http://schemas.openxmlformats.org/officeDocument/2006/relationships/worksheet" Target="worksheets/sheet16.xml"/><Relationship  Id="rId10" Type="http://schemas.openxmlformats.org/officeDocument/2006/relationships/worksheet" Target="worksheets/sheet10.xml"/><Relationship  Id="rId7" Type="http://schemas.openxmlformats.org/officeDocument/2006/relationships/worksheet" Target="worksheets/sheet7.xml"/><Relationship  Id="rId14" Type="http://schemas.openxmlformats.org/officeDocument/2006/relationships/worksheet" Target="worksheets/sheet14.xml"/><Relationship  Id="rId6" Type="http://schemas.openxmlformats.org/officeDocument/2006/relationships/worksheet" Target="worksheets/sheet6.xml"/><Relationship  Id="rId13" Type="http://schemas.openxmlformats.org/officeDocument/2006/relationships/worksheet" Target="worksheets/sheet13.xml"/><Relationship  Id="rId5" Type="http://schemas.openxmlformats.org/officeDocument/2006/relationships/worksheet" Target="worksheets/sheet5.xml"/><Relationship  Id="rId9" Type="http://schemas.openxmlformats.org/officeDocument/2006/relationships/worksheet" Target="worksheets/sheet9.xml"/><Relationship  Id="rId4" Type="http://schemas.openxmlformats.org/officeDocument/2006/relationships/worksheet" Target="worksheets/sheet4.xml"/><Relationship  Id="rId8" Type="http://schemas.openxmlformats.org/officeDocument/2006/relationships/worksheet" Target="worksheets/sheet8.xml"/><Relationship  Id="rId3" Type="http://schemas.openxmlformats.org/officeDocument/2006/relationships/worksheet" Target="worksheets/sheet3.xml"/><Relationship  Id="rId12" Type="http://schemas.openxmlformats.org/officeDocument/2006/relationships/worksheet" Target="worksheets/sheet12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charts/_rels/chart1.xml.rels><?xml version="1.0" encoding="UTF-8" standalone="yes"?><Relationships xmlns="http://schemas.openxmlformats.org/package/2006/relationships"></Relationships>
</file>

<file path=xl/charts/_rels/chart10.xml.rels><?xml version="1.0" encoding="UTF-8" standalone="yes"?><Relationships xmlns="http://schemas.openxmlformats.org/package/2006/relationships"></Relationships>
</file>

<file path=xl/charts/_rels/chart11.xml.rels><?xml version="1.0" encoding="UTF-8" standalone="yes"?><Relationships xmlns="http://schemas.openxmlformats.org/package/2006/relationships"></Relationships>
</file>

<file path=xl/charts/_rels/chart12.xml.rels><?xml version="1.0" encoding="UTF-8" standalone="yes"?><Relationships xmlns="http://schemas.openxmlformats.org/package/2006/relationships"></Relationships>
</file>

<file path=xl/charts/_rels/chart13.xml.rels><?xml version="1.0" encoding="UTF-8" standalone="yes"?><Relationships xmlns="http://schemas.openxmlformats.org/package/2006/relationships"></Relationships>
</file>

<file path=xl/charts/_rels/chart14.xml.rels><?xml version="1.0" encoding="UTF-8" standalone="yes"?><Relationships xmlns="http://schemas.openxmlformats.org/package/2006/relationships"></Relationships>
</file>

<file path=xl/charts/_rels/chart15.xml.rels><?xml version="1.0" encoding="UTF-8" standalone="yes"?><Relationships xmlns="http://schemas.openxmlformats.org/package/2006/relationships"></Relationships>
</file>

<file path=xl/charts/_rels/chart16.xml.rels><?xml version="1.0" encoding="UTF-8" standalone="yes"?><Relationships xmlns="http://schemas.openxmlformats.org/package/2006/relationships"></Relationships>
</file>

<file path=xl/charts/_rels/chart17.xml.rels><?xml version="1.0" encoding="UTF-8" standalone="yes"?><Relationships xmlns="http://schemas.openxmlformats.org/package/2006/relationships"></Relationships>
</file>

<file path=xl/charts/_rels/chart18.xml.rels><?xml version="1.0" encoding="UTF-8" standalone="yes"?><Relationships xmlns="http://schemas.openxmlformats.org/package/2006/relationships"></Relationships>
</file>

<file path=xl/charts/_rels/chart19.xml.rels><?xml version="1.0" encoding="UTF-8" standalone="yes"?><Relationships xmlns="http://schemas.openxmlformats.org/package/2006/relationships"></Relationships>
</file>

<file path=xl/charts/_rels/chart2.xml.rels><?xml version="1.0" encoding="UTF-8" standalone="yes"?><Relationships xmlns="http://schemas.openxmlformats.org/package/2006/relationships"></Relationships>
</file>

<file path=xl/charts/_rels/chart20.xml.rels><?xml version="1.0" encoding="UTF-8" standalone="yes"?><Relationships xmlns="http://schemas.openxmlformats.org/package/2006/relationships"></Relationships>
</file>

<file path=xl/charts/_rels/chart21.xml.rels><?xml version="1.0" encoding="UTF-8" standalone="yes"?><Relationships xmlns="http://schemas.openxmlformats.org/package/2006/relationships"></Relationships>
</file>

<file path=xl/charts/_rels/chart22.xml.rels><?xml version="1.0" encoding="UTF-8" standalone="yes"?><Relationships xmlns="http://schemas.openxmlformats.org/package/2006/relationships"></Relationships>
</file>

<file path=xl/charts/_rels/chart23.xml.rels><?xml version="1.0" encoding="UTF-8" standalone="yes"?><Relationships xmlns="http://schemas.openxmlformats.org/package/2006/relationships"></Relationships>
</file>

<file path=xl/charts/_rels/chart24.xml.rels><?xml version="1.0" encoding="UTF-8" standalone="yes"?><Relationships xmlns="http://schemas.openxmlformats.org/package/2006/relationships"></Relationships>
</file>

<file path=xl/charts/_rels/chart25.xml.rels><?xml version="1.0" encoding="UTF-8" standalone="yes"?><Relationships xmlns="http://schemas.openxmlformats.org/package/2006/relationships"></Relationships>
</file>

<file path=xl/charts/_rels/chart26.xml.rels><?xml version="1.0" encoding="UTF-8" standalone="yes"?><Relationships xmlns="http://schemas.openxmlformats.org/package/2006/relationships"></Relationships>
</file>

<file path=xl/charts/_rels/chart27.xml.rels><?xml version="1.0" encoding="UTF-8" standalone="yes"?><Relationships xmlns="http://schemas.openxmlformats.org/package/2006/relationships"></Relationships>
</file>

<file path=xl/charts/_rels/chart28.xml.rels><?xml version="1.0" encoding="UTF-8" standalone="yes"?><Relationships xmlns="http://schemas.openxmlformats.org/package/2006/relationships"></Relationships>
</file>

<file path=xl/charts/_rels/chart29.xml.rels><?xml version="1.0" encoding="UTF-8" standalone="yes"?><Relationships xmlns="http://schemas.openxmlformats.org/package/2006/relationships"></Relationships>
</file>

<file path=xl/charts/_rels/chart3.xml.rels><?xml version="1.0" encoding="UTF-8" standalone="yes"?><Relationships xmlns="http://schemas.openxmlformats.org/package/2006/relationships"></Relationships>
</file>

<file path=xl/charts/_rels/chart30.xml.rels><?xml version="1.0" encoding="UTF-8" standalone="yes"?><Relationships xmlns="http://schemas.openxmlformats.org/package/2006/relationships"></Relationships>
</file>

<file path=xl/charts/_rels/chart31.xml.rels><?xml version="1.0" encoding="UTF-8" standalone="yes"?><Relationships xmlns="http://schemas.openxmlformats.org/package/2006/relationships"></Relationships>
</file>

<file path=xl/charts/_rels/chart32.xml.rels><?xml version="1.0" encoding="UTF-8" standalone="yes"?><Relationships xmlns="http://schemas.openxmlformats.org/package/2006/relationships"></Relationships>
</file>

<file path=xl/charts/_rels/chart33.xml.rels><?xml version="1.0" encoding="UTF-8" standalone="yes"?><Relationships xmlns="http://schemas.openxmlformats.org/package/2006/relationships"></Relationships>
</file>

<file path=xl/charts/_rels/chart34.xml.rels><?xml version="1.0" encoding="UTF-8" standalone="yes"?><Relationships xmlns="http://schemas.openxmlformats.org/package/2006/relationships"></Relationships>
</file>

<file path=xl/charts/_rels/chart35.xml.rels><?xml version="1.0" encoding="UTF-8" standalone="yes"?><Relationships xmlns="http://schemas.openxmlformats.org/package/2006/relationships"></Relationships>
</file>

<file path=xl/charts/_rels/chart36.xml.rels><?xml version="1.0" encoding="UTF-8" standalone="yes"?><Relationships xmlns="http://schemas.openxmlformats.org/package/2006/relationships"></Relationships>
</file>

<file path=xl/charts/_rels/chart37.xml.rels><?xml version="1.0" encoding="UTF-8" standalone="yes"?><Relationships xmlns="http://schemas.openxmlformats.org/package/2006/relationships"></Relationships>
</file>

<file path=xl/charts/_rels/chart38.xml.rels><?xml version="1.0" encoding="UTF-8" standalone="yes"?><Relationships xmlns="http://schemas.openxmlformats.org/package/2006/relationships"></Relationships>
</file>

<file path=xl/charts/_rels/chart39.xml.rels><?xml version="1.0" encoding="UTF-8" standalone="yes"?><Relationships xmlns="http://schemas.openxmlformats.org/package/2006/relationships"></Relationships>
</file>

<file path=xl/charts/_rels/chart4.xml.rels><?xml version="1.0" encoding="UTF-8" standalone="yes"?><Relationships xmlns="http://schemas.openxmlformats.org/package/2006/relationships"></Relationships>
</file>

<file path=xl/charts/_rels/chart40.xml.rels><?xml version="1.0" encoding="UTF-8" standalone="yes"?><Relationships xmlns="http://schemas.openxmlformats.org/package/2006/relationships"></Relationships>
</file>

<file path=xl/charts/_rels/chart5.xml.rels><?xml version="1.0" encoding="UTF-8" standalone="yes"?><Relationships xmlns="http://schemas.openxmlformats.org/package/2006/relationships"></Relationships>
</file>

<file path=xl/charts/_rels/chart6.xml.rels><?xml version="1.0" encoding="UTF-8" standalone="yes"?><Relationships xmlns="http://schemas.openxmlformats.org/package/2006/relationships"></Relationships>
</file>

<file path=xl/charts/_rels/chart7.xml.rels><?xml version="1.0" encoding="UTF-8" standalone="yes"?><Relationships xmlns="http://schemas.openxmlformats.org/package/2006/relationships"></Relationships>
</file>

<file path=xl/charts/_rels/chart8.xml.rels><?xml version="1.0" encoding="UTF-8" standalone="yes"?><Relationships xmlns="http://schemas.openxmlformats.org/package/2006/relationships"></Relationships>
</file>

<file path=xl/charts/_rels/chart9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juin 2021</a:t>
            </a:r>
            <a:endParaRPr/>
          </a:p>
        </c:rich>
      </c:tx>
      <c:layout>
        <c:manualLayout>
          <c:xMode val="edge"/>
          <c:yMode val="edge"/>
          <c:x val="0.092740000000000003"/>
          <c:y val="0.02954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plotArea>
      <c:layout>
        <c:manualLayout>
          <c:layoutTarget val="inner"/>
          <c:xMode val="edge"/>
          <c:yMode val="edge"/>
          <c:x val="0.26800000000000002"/>
          <c:y val="0.15318999999999999"/>
          <c:w val="0.40287000000000001"/>
          <c:h val="0.67144999999999999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099" tIns="19049" rIns="38099" bIns="19049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CE1 A 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CE1 A '!$D$38:$D$42</c:f>
              <c:numCache>
                <c:formatCode>General</c:formatCode>
                <c:ptCount val="5"/>
                <c:pt idx="0">
                  <c:v>9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4309775" y="6455707"/>
      <a:ext cx="1493186" cy="2396095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B'!$C$62:$C$66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C'!$C$38:$C$42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C'!$D$38:$D$42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C'!$C$50:$C$54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C'!$C$62:$C$66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D'!$C$38:$C$42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D'!$C$50:$C$54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D'!$C$62:$C$66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A'!$C$38:$C$42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A'!$D$38:$D$42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A'!$C$50:$C$54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A'!$D$50:$D$54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</a:t>
            </a:r>
            <a:r>
              <a:rPr lang="fr-FR"/>
              <a:t> de FLUENCE mai 2021</a:t>
            </a:r>
            <a:endParaRPr lang="fr-FR"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A'!$C$62:$C$66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juin 2021</a:t>
            </a:r>
            <a:endParaRPr/>
          </a:p>
        </c:rich>
      </c:tx>
      <c:layout>
        <c:manualLayout>
          <c:xMode val="edge"/>
          <c:yMode val="edge"/>
          <c:x val="0.092740000000000003"/>
          <c:y val="0.02954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plotArea>
      <c:layout>
        <c:manualLayout>
          <c:layoutTarget val="inner"/>
          <c:xMode val="edge"/>
          <c:yMode val="edge"/>
          <c:x val="0.26800000000000002"/>
          <c:y val="0.15318999999999999"/>
          <c:w val="0.40287000000000001"/>
          <c:h val="0.67144999999999999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099" tIns="19049" rIns="38099" bIns="19049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CE1B 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CE1B '!$D$38:$D$42</c:f>
              <c:numCache>
                <c:formatCode>General</c:formatCode>
                <c:ptCount val="5"/>
                <c:pt idx="0">
                  <c:v>9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4309775" y="6455707"/>
      <a:ext cx="1493186" cy="2396095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B'!$C$38:$C$42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B'!$D$38:$D$42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B'!$C$50:$C$54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</a:t>
            </a:r>
            <a:r>
              <a:rPr lang="fr-FR"/>
              <a:t> de FLUENCE mai 2021</a:t>
            </a:r>
            <a:endParaRPr lang="fr-FR"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B'!$C$62:$C$66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C'!$C$38:$C$42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C'!$D$38:$D$42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C'!$C$50:$C$54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</a:t>
            </a:r>
            <a:r>
              <a:rPr lang="fr-FR"/>
              <a:t> de FLUENCE mai 2021</a:t>
            </a:r>
            <a:endParaRPr lang="fr-FR"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C'!$C$62:$C$66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  <a:miter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D'!$C$38:$C$42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D'!$C$50:$C$54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</a:t>
            </a:r>
            <a:r>
              <a:rPr lang="fr-FR"/>
              <a:t> de FLUENCE mai 2021</a:t>
            </a:r>
            <a:endParaRPr lang="fr-FR"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D'!$C$62:$C$66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A '!$C$38:$C$42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A 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juin 2021</a:t>
            </a:r>
            <a:endParaRPr/>
          </a:p>
        </c:rich>
      </c:tx>
      <c:layout>
        <c:manualLayout>
          <c:xMode val="edge"/>
          <c:yMode val="edge"/>
          <c:x val="0.092740000000000003"/>
          <c:y val="0.02954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plotArea>
      <c:layout>
        <c:manualLayout>
          <c:layoutTarget val="inner"/>
          <c:xMode val="edge"/>
          <c:yMode val="edge"/>
          <c:x val="0.26800000000000002"/>
          <c:y val="0.15318999999999999"/>
          <c:w val="0.40287000000000001"/>
          <c:h val="0.67144999999999999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099" tIns="19049" rIns="38099" bIns="19049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CE1 C'!$C$38:$C$42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CE1 C'!$D$38:$D$42</c:f>
              <c:numCache>
                <c:formatCode>General</c:formatCode>
                <c:ptCount val="5"/>
                <c:pt idx="0">
                  <c:v>9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4309775" y="6455707"/>
      <a:ext cx="1493186" cy="2396095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A '!$C$50:$C$54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A 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A '!$C$62:$C$66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A 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B'!$C$38:$C$42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B'!$D$38:$D$42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B'!$C$50:$C$54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B'!$C$62:$C$66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C'!$C$38:$C$42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C'!$D$38:$D$42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C'!$C$50:$C$54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C'!$C$62:$C$66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D'!$C$38:$C$42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D'!$C$50:$C$54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JUIN 2021</a:t>
            </a:r>
            <a:endParaRPr/>
          </a:p>
        </c:rich>
      </c:tx>
      <c:layout>
        <c:manualLayout>
          <c:xMode val="edge"/>
          <c:yMode val="edge"/>
          <c:x val="0.092740000000000003"/>
          <c:y val="0.02954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plotArea>
      <c:layout>
        <c:manualLayout>
          <c:layoutTarget val="inner"/>
          <c:xMode val="edge"/>
          <c:yMode val="edge"/>
          <c:x val="0.26800000000000002"/>
          <c:y val="0.15318999999999999"/>
          <c:w val="0.40287000000000001"/>
          <c:h val="0.67144999999999999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099" tIns="19049" rIns="38099" bIns="19049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CE1 CE2'!$C$38:$C$42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CE1 CE2'!$D$38:$D$42</c:f>
              <c:numCache>
                <c:formatCode>General</c:formatCode>
                <c:ptCount val="5"/>
                <c:pt idx="0">
                  <c:v>9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4309775" y="6455707"/>
      <a:ext cx="1493186" cy="2396095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D'!$C$62:$C$66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A'!$C$38:$C$42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A'!$D$38:$D$42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A'!$C$50:$C$54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A'!$D$50:$D$54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A'!$C$62:$C$66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B'!$C$38:$C$42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B'!$D$38:$D$42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B'!$C$50:$C$54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chart" Target="../charts/chart21.xml"/><Relationship Id="rId3" Type="http://schemas.openxmlformats.org/officeDocument/2006/relationships/chart" Target="../charts/chart22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23.xml"/><Relationship Id="rId2" Type="http://schemas.openxmlformats.org/officeDocument/2006/relationships/chart" Target="../charts/chart24.xml"/><Relationship Id="rId3" Type="http://schemas.openxmlformats.org/officeDocument/2006/relationships/chart" Target="../charts/chart25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26.xml"/><Relationship Id="rId2" Type="http://schemas.openxmlformats.org/officeDocument/2006/relationships/chart" Target="../charts/chart27.xml"/><Relationship Id="rId3" Type="http://schemas.openxmlformats.org/officeDocument/2006/relationships/chart" Target="../charts/chart28.xml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29.xml"/><Relationship Id="rId2" Type="http://schemas.openxmlformats.org/officeDocument/2006/relationships/chart" Target="../charts/chart30.xml"/><Relationship Id="rId3" Type="http://schemas.openxmlformats.org/officeDocument/2006/relationships/chart" Target="../charts/chart31.xml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32.xml"/><Relationship Id="rId2" Type="http://schemas.openxmlformats.org/officeDocument/2006/relationships/chart" Target="../charts/chart33.xml"/><Relationship Id="rId3" Type="http://schemas.openxmlformats.org/officeDocument/2006/relationships/chart" Target="../charts/chart34.xml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35.xml"/><Relationship Id="rId2" Type="http://schemas.openxmlformats.org/officeDocument/2006/relationships/chart" Target="../charts/chart36.xml"/><Relationship Id="rId3" Type="http://schemas.openxmlformats.org/officeDocument/2006/relationships/chart" Target="../charts/chart37.xml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chart" Target="../charts/chart38.xml"/><Relationship Id="rId2" Type="http://schemas.openxmlformats.org/officeDocument/2006/relationships/chart" Target="../charts/chart39.xml"/><Relationship Id="rId3" Type="http://schemas.openxmlformats.org/officeDocument/2006/relationships/chart" Target="../charts/chart40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Relationship Id="rId3" Type="http://schemas.openxmlformats.org/officeDocument/2006/relationships/chart" Target="../charts/chart10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Relationship Id="rId3" Type="http://schemas.openxmlformats.org/officeDocument/2006/relationships/chart" Target="../charts/chart16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Relationship Id="rId3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102532</xdr:rowOff>
    </xdr:from>
    <xdr:to>
      <xdr:col>5</xdr:col>
      <xdr:colOff>126063</xdr:colOff>
      <xdr:row>46</xdr:row>
      <xdr:rowOff>145953</xdr:rowOff>
    </xdr:to>
    <xdr:graphicFrame>
      <xdr:nvGraphicFramePr>
        <xdr:cNvPr id="4" name="" hidden="0"/>
        <xdr:cNvGraphicFramePr>
          <a:graphicFrameLocks xmlns:a="http://schemas.openxmlformats.org/drawingml/2006/main"/>
        </xdr:cNvGraphicFramePr>
      </xdr:nvGraphicFramePr>
      <xdr:xfrm>
        <a:off x="4309775" y="6455707"/>
        <a:ext cx="1493186" cy="23960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102532</xdr:rowOff>
    </xdr:from>
    <xdr:to>
      <xdr:col>5</xdr:col>
      <xdr:colOff>126063</xdr:colOff>
      <xdr:row>46</xdr:row>
      <xdr:rowOff>145953</xdr:rowOff>
    </xdr:to>
    <xdr:graphicFrame>
      <xdr:nvGraphicFramePr>
        <xdr:cNvPr id="4" name="" hidden="0"/>
        <xdr:cNvGraphicFramePr>
          <a:graphicFrameLocks xmlns:a="http://schemas.openxmlformats.org/drawingml/2006/main"/>
        </xdr:cNvGraphicFramePr>
      </xdr:nvGraphicFramePr>
      <xdr:xfrm>
        <a:off x="4309775" y="6455707"/>
        <a:ext cx="1493186" cy="23960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102532</xdr:rowOff>
    </xdr:from>
    <xdr:to>
      <xdr:col>5</xdr:col>
      <xdr:colOff>126063</xdr:colOff>
      <xdr:row>46</xdr:row>
      <xdr:rowOff>145953</xdr:rowOff>
    </xdr:to>
    <xdr:graphicFrame>
      <xdr:nvGraphicFramePr>
        <xdr:cNvPr id="4" name="" hidden="0"/>
        <xdr:cNvGraphicFramePr>
          <a:graphicFrameLocks xmlns:a="http://schemas.openxmlformats.org/drawingml/2006/main"/>
        </xdr:cNvGraphicFramePr>
      </xdr:nvGraphicFramePr>
      <xdr:xfrm>
        <a:off x="4309775" y="6455707"/>
        <a:ext cx="1493186" cy="23960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102532</xdr:rowOff>
    </xdr:from>
    <xdr:to>
      <xdr:col>5</xdr:col>
      <xdr:colOff>126063</xdr:colOff>
      <xdr:row>46</xdr:row>
      <xdr:rowOff>145953</xdr:rowOff>
    </xdr:to>
    <xdr:graphicFrame>
      <xdr:nvGraphicFramePr>
        <xdr:cNvPr id="4" name="" hidden="0"/>
        <xdr:cNvGraphicFramePr>
          <a:graphicFrameLocks xmlns:a="http://schemas.openxmlformats.org/drawingml/2006/main"/>
        </xdr:cNvGraphicFramePr>
      </xdr:nvGraphicFramePr>
      <xdr:xfrm>
        <a:off x="4309775" y="6455707"/>
        <a:ext cx="1493186" cy="23960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>
      <xdr:nvGraphicFramePr>
        <xdr:cNvPr id="5" name="Graphique 4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>
      <xdr:nvGraphicFramePr>
        <xdr:cNvPr id="6" name="Graphique 5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>
      <xdr:nvGraphicFramePr>
        <xdr:cNvPr id="5" name="Graphique 4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>
      <xdr:nvGraphicFramePr>
        <xdr:cNvPr id="6" name="Graphique 5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6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100">
      <selection activeCell="J65" activeCellId="0" sqref="J65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34.42578125"/>
    <col min="7" max="16384" style="1" width="11.42578125"/>
  </cols>
  <sheetData>
    <row r="2">
      <c r="C2" s="3"/>
      <c r="D2" s="4"/>
      <c r="F2" s="1"/>
      <c r="G2" s="1"/>
    </row>
    <row r="4">
      <c r="C4" s="5" t="s">
        <v>0</v>
      </c>
      <c r="D4" s="5" t="s">
        <v>1</v>
      </c>
      <c r="E4" s="6" t="s">
        <v>2</v>
      </c>
      <c r="F4" s="6" t="s">
        <v>3</v>
      </c>
      <c r="G4" s="1"/>
    </row>
    <row r="5">
      <c r="B5" s="4">
        <v>1</v>
      </c>
      <c r="C5" s="7"/>
      <c r="D5" s="7"/>
      <c r="E5" s="8"/>
      <c r="F5" s="8"/>
      <c r="G5" s="1"/>
      <c r="H5" s="1"/>
    </row>
    <row r="6">
      <c r="B6" s="4">
        <v>2</v>
      </c>
      <c r="C6" s="9"/>
      <c r="D6" s="9"/>
      <c r="E6" s="8"/>
      <c r="F6" s="8"/>
      <c r="G6" s="1"/>
      <c r="H6" s="1"/>
    </row>
    <row r="7">
      <c r="B7" s="4">
        <v>3</v>
      </c>
      <c r="C7" s="9"/>
      <c r="D7" s="9"/>
      <c r="E7" s="8"/>
      <c r="F7" s="8"/>
      <c r="G7" s="1"/>
      <c r="H7" s="1"/>
    </row>
    <row r="8">
      <c r="B8" s="4">
        <v>4</v>
      </c>
      <c r="C8" s="9"/>
      <c r="D8" s="9"/>
      <c r="E8" s="8"/>
      <c r="F8" s="8"/>
      <c r="G8" s="1"/>
      <c r="H8" s="1"/>
    </row>
    <row r="9" ht="15" customHeight="1">
      <c r="B9" s="4">
        <v>5</v>
      </c>
      <c r="C9" s="9"/>
      <c r="D9" s="9"/>
      <c r="E9" s="8"/>
      <c r="F9" s="8"/>
      <c r="G9" s="1"/>
      <c r="H9" s="1"/>
    </row>
    <row r="10">
      <c r="B10" s="4">
        <v>6</v>
      </c>
      <c r="C10" s="9"/>
      <c r="D10" s="9"/>
      <c r="E10" s="8"/>
      <c r="F10" s="8"/>
      <c r="G10" s="1"/>
      <c r="H10" s="1"/>
    </row>
    <row r="11">
      <c r="B11" s="4">
        <v>7</v>
      </c>
      <c r="C11" s="9"/>
      <c r="D11" s="9"/>
      <c r="E11" s="8"/>
      <c r="F11" s="8"/>
      <c r="G11" s="1"/>
      <c r="H11" s="1"/>
    </row>
    <row r="12">
      <c r="B12" s="4">
        <v>8</v>
      </c>
      <c r="C12" s="9"/>
      <c r="D12" s="9"/>
      <c r="E12" s="8"/>
      <c r="F12" s="8"/>
      <c r="G12" s="1"/>
      <c r="H12" s="1"/>
    </row>
    <row r="13">
      <c r="B13" s="4">
        <v>9</v>
      </c>
      <c r="C13" s="9"/>
      <c r="D13" s="9"/>
      <c r="E13" s="8"/>
      <c r="F13" s="8"/>
      <c r="G13" s="1"/>
      <c r="H13" s="1"/>
    </row>
    <row r="14">
      <c r="B14" s="4">
        <v>10</v>
      </c>
      <c r="C14" s="7"/>
      <c r="D14" s="7"/>
      <c r="E14" s="8"/>
      <c r="F14" s="8"/>
      <c r="G14" s="1"/>
      <c r="H14" s="1"/>
    </row>
    <row r="15">
      <c r="B15" s="4">
        <v>11</v>
      </c>
      <c r="C15" s="7"/>
      <c r="D15" s="7"/>
      <c r="E15" s="8"/>
      <c r="F15" s="8"/>
      <c r="G15" s="1"/>
      <c r="H15" s="1"/>
    </row>
    <row r="16" ht="15" customHeight="1">
      <c r="B16" s="4">
        <v>12</v>
      </c>
      <c r="C16" s="7"/>
      <c r="D16" s="7"/>
      <c r="E16" s="8"/>
      <c r="F16" s="8"/>
      <c r="G16" s="1"/>
      <c r="H16" s="1"/>
    </row>
    <row r="17">
      <c r="B17" s="4">
        <v>13</v>
      </c>
      <c r="C17" s="7"/>
      <c r="D17" s="7"/>
      <c r="E17" s="8"/>
      <c r="F17" s="8"/>
      <c r="G17" s="1"/>
      <c r="H17" s="1"/>
    </row>
    <row r="18">
      <c r="B18" s="4">
        <v>14</v>
      </c>
      <c r="C18" s="7"/>
      <c r="D18" s="7"/>
      <c r="E18" s="8"/>
      <c r="F18" s="8"/>
      <c r="G18" s="1"/>
      <c r="H18" s="1"/>
    </row>
    <row r="19">
      <c r="B19" s="4">
        <v>15</v>
      </c>
      <c r="C19" s="7"/>
      <c r="D19" s="7"/>
      <c r="E19" s="8"/>
      <c r="F19" s="8"/>
      <c r="G19" s="1"/>
      <c r="H19" s="1"/>
    </row>
    <row r="20">
      <c r="B20" s="4">
        <v>16</v>
      </c>
      <c r="C20" s="7"/>
      <c r="D20" s="7"/>
      <c r="E20" s="8"/>
      <c r="F20" s="8"/>
      <c r="G20" s="1"/>
      <c r="H20" s="1"/>
    </row>
    <row r="21">
      <c r="B21" s="4">
        <v>17</v>
      </c>
      <c r="C21" s="10"/>
      <c r="D21" s="10"/>
      <c r="E21" s="8"/>
      <c r="F21" s="4"/>
      <c r="G21" s="1"/>
    </row>
    <row r="22">
      <c r="B22" s="4">
        <v>18</v>
      </c>
      <c r="C22" s="10"/>
      <c r="D22" s="10"/>
      <c r="E22" s="8"/>
      <c r="F22" s="4"/>
      <c r="G22" s="1"/>
    </row>
    <row r="23">
      <c r="B23" s="4">
        <v>19</v>
      </c>
      <c r="C23" s="3"/>
      <c r="D23" s="3"/>
      <c r="E23" s="8"/>
      <c r="F23" s="4"/>
      <c r="G23" s="1"/>
    </row>
    <row r="24">
      <c r="B24" s="4">
        <v>20</v>
      </c>
      <c r="C24" s="11"/>
      <c r="D24" s="11"/>
      <c r="E24" s="8"/>
      <c r="F24" s="4"/>
      <c r="G24" s="1"/>
    </row>
    <row r="25">
      <c r="B25" s="4">
        <v>21</v>
      </c>
      <c r="C25" s="11"/>
      <c r="D25" s="11"/>
      <c r="E25" s="4"/>
      <c r="F25" s="4"/>
      <c r="G25" s="1"/>
    </row>
    <row r="26">
      <c r="B26" s="4">
        <v>22</v>
      </c>
      <c r="C26" s="11"/>
      <c r="D26" s="11"/>
      <c r="E26" s="4"/>
      <c r="F26" s="4"/>
      <c r="G26" s="1"/>
    </row>
    <row r="27">
      <c r="B27" s="4">
        <v>23</v>
      </c>
      <c r="C27" s="11"/>
      <c r="D27" s="11"/>
      <c r="E27" s="4"/>
      <c r="F27" s="4"/>
      <c r="G27" s="1"/>
    </row>
    <row r="28">
      <c r="B28" s="4">
        <v>24</v>
      </c>
      <c r="C28" s="11"/>
      <c r="D28" s="11"/>
      <c r="E28" s="8"/>
      <c r="F28" s="4"/>
      <c r="G28" s="1"/>
    </row>
    <row r="29">
      <c r="B29" s="4">
        <v>25</v>
      </c>
      <c r="C29" s="11"/>
      <c r="D29" s="11"/>
      <c r="E29" s="4"/>
      <c r="F29" s="4"/>
      <c r="G29" s="1"/>
    </row>
    <row r="30">
      <c r="B30" s="4">
        <v>26</v>
      </c>
      <c r="C30" s="11"/>
      <c r="D30" s="11"/>
      <c r="E30" s="8"/>
      <c r="F30" s="4"/>
      <c r="G30" s="1"/>
    </row>
    <row r="31">
      <c r="B31" s="4">
        <v>27</v>
      </c>
      <c r="C31" s="3"/>
      <c r="D31" s="3"/>
      <c r="E31" s="8"/>
      <c r="F31" s="4"/>
      <c r="G31" s="1"/>
    </row>
    <row r="32">
      <c r="B32" s="4">
        <v>28</v>
      </c>
      <c r="C32" s="3"/>
      <c r="D32" s="3"/>
      <c r="E32" s="8"/>
      <c r="F32" s="4"/>
      <c r="G32" s="1"/>
    </row>
    <row r="33">
      <c r="B33" s="4">
        <v>29</v>
      </c>
      <c r="C33" s="10"/>
      <c r="D33" s="10"/>
      <c r="E33" s="8"/>
      <c r="F33" s="4"/>
      <c r="G33" s="1"/>
    </row>
    <row r="34">
      <c r="B34" s="4">
        <v>30</v>
      </c>
      <c r="C34" s="3"/>
      <c r="D34" s="3"/>
      <c r="E34" s="8"/>
      <c r="F34" s="4"/>
      <c r="G34" s="1"/>
    </row>
    <row r="35">
      <c r="B35" s="2"/>
      <c r="C35" s="1"/>
      <c r="D35" s="2"/>
      <c r="E35" s="2"/>
    </row>
    <row r="36">
      <c r="C36" s="12"/>
    </row>
    <row r="37" ht="42.75">
      <c r="C37" s="13" t="s">
        <v>4</v>
      </c>
      <c r="D37" s="13" t="s">
        <v>5</v>
      </c>
      <c r="E37" s="14"/>
    </row>
    <row r="38">
      <c r="C38" s="15" t="s">
        <v>6</v>
      </c>
      <c r="D38" s="4">
        <f>COUNTIF(E5:E34,"&lt;40")</f>
        <v>0</v>
      </c>
      <c r="E38" s="2"/>
    </row>
    <row r="39">
      <c r="C39" s="16" t="s">
        <v>7</v>
      </c>
      <c r="D39" s="4">
        <f>SUMPRODUCT((E5:E34&gt;=40)*(E5:E34&lt;=69))</f>
        <v>0</v>
      </c>
      <c r="E39" s="2"/>
    </row>
    <row r="40">
      <c r="C40" s="17" t="s">
        <v>8</v>
      </c>
      <c r="D40" s="4">
        <f>SUMPRODUCT((E5:E34&gt;=70)*(E5:E34&lt;=80))</f>
        <v>0</v>
      </c>
      <c r="E40" s="2"/>
    </row>
    <row r="41">
      <c r="C41" s="18" t="s">
        <v>9</v>
      </c>
      <c r="D41" s="4">
        <f>SUMPRODUCT((E5:E34&gt;=81)*(E5:E34&lt;=101))</f>
        <v>0</v>
      </c>
      <c r="E41" s="2"/>
    </row>
    <row r="42">
      <c r="C42" s="19" t="s">
        <v>10</v>
      </c>
      <c r="D42" s="4">
        <f>COUNTIF(E5:E34,"&gt;101")</f>
        <v>0</v>
      </c>
      <c r="E42" s="2"/>
    </row>
    <row r="43">
      <c r="C43" s="20" t="s">
        <v>11</v>
      </c>
      <c r="D43" s="21">
        <f>SUM(D38:D42)</f>
        <v>0</v>
      </c>
      <c r="E43" s="2"/>
    </row>
    <row r="44">
      <c r="C44" s="22" t="s">
        <v>12</v>
      </c>
      <c r="D44" s="23">
        <f>COUNTIF(E5:E34,"Non évaluable")</f>
        <v>0</v>
      </c>
      <c r="E44" s="2"/>
    </row>
    <row r="45">
      <c r="C45" s="24" t="s">
        <v>13</v>
      </c>
      <c r="D45" s="4">
        <f>COUNTIF(E5:E34,"Absent")</f>
        <v>0</v>
      </c>
      <c r="E45" s="2"/>
    </row>
    <row r="46">
      <c r="C46" s="20" t="s">
        <v>14</v>
      </c>
      <c r="D46" s="21">
        <f>SUM(D43:D45)</f>
        <v>0</v>
      </c>
      <c r="E46" s="2"/>
    </row>
    <row r="49" ht="14.25">
      <c r="C49" s="1"/>
      <c r="D49" s="2"/>
    </row>
    <row r="50" ht="14.25">
      <c r="C50" s="1"/>
      <c r="D50" s="2"/>
    </row>
    <row r="51" ht="14.25">
      <c r="C51" s="1"/>
      <c r="D51" s="2"/>
    </row>
    <row r="52" ht="14.25">
      <c r="C52" s="1"/>
      <c r="D52" s="2"/>
    </row>
    <row r="53" ht="14.25">
      <c r="C53" s="1"/>
      <c r="D53" s="2"/>
    </row>
    <row r="54" ht="14.25">
      <c r="C54" s="1"/>
      <c r="D54" s="2"/>
    </row>
    <row r="55" ht="14.25">
      <c r="C55" s="1"/>
      <c r="D55" s="2"/>
    </row>
    <row r="56" ht="14.25">
      <c r="C56" s="1"/>
      <c r="D56" s="2"/>
    </row>
    <row r="57" ht="14.25">
      <c r="C57" s="1"/>
      <c r="D57" s="2"/>
    </row>
    <row r="58" ht="14.25">
      <c r="C58" s="1"/>
      <c r="D58" s="2"/>
    </row>
    <row r="61" ht="14.25">
      <c r="C61" s="1"/>
      <c r="D61" s="2"/>
    </row>
    <row r="62" ht="14.25">
      <c r="C62" s="1"/>
      <c r="D62" s="2"/>
    </row>
    <row r="63" ht="14.25">
      <c r="C63" s="1"/>
      <c r="D63" s="2"/>
    </row>
    <row r="64" ht="14.25">
      <c r="C64" s="1"/>
      <c r="D64" s="2"/>
    </row>
    <row r="65" ht="14.25">
      <c r="C65" s="1"/>
      <c r="D65" s="2"/>
    </row>
    <row r="66" ht="14.25">
      <c r="C66" s="1"/>
      <c r="D66" s="2"/>
    </row>
    <row r="67" ht="14.25">
      <c r="C67" s="1"/>
      <c r="D67" s="2"/>
    </row>
    <row r="68" ht="14.25">
      <c r="C68" s="1"/>
      <c r="D68" s="2"/>
    </row>
    <row r="69" ht="14.25">
      <c r="C69" s="1"/>
      <c r="D69" s="2"/>
    </row>
    <row r="70" ht="14.25">
      <c r="C70" s="1"/>
      <c r="D70" s="2"/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greaterThan" id="{008300FA-00AE-41FC-83DD-001400C90092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58005B-0006-4167-A616-00780017004E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410018-0013-4DC9-9469-00F6006700CD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DD006B-00FB-404B-9585-00FD003100C2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7B0044-00B5-462D-BA0D-00BB007F00C4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8F008B-000A-47C2-9508-00AF00BC00CC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8" operator="containsText" text="Non évaluable" id="{0057007C-0061-4B94-826B-004800810071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7" operator="greaterThan" id="{003800BB-003A-4774-80DA-00CF00790092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F80063-003D-412B-BE6D-00F9007600BA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8D004B-00B7-441C-B543-002B001200F9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870024-0044-44F4-9E02-00C800930038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E70069-001F-482D-B810-006400F300BD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9A00B9-0032-49A0-8628-00CF00630095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1" operator="containsText" text="Non évaluable" id="{00D400ED-00A0-4F9B-9D4F-005500E40044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I72" activeCellId="0" sqref="I72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162</v>
      </c>
      <c r="D2" s="4"/>
      <c r="F2" s="3" t="s">
        <v>20</v>
      </c>
      <c r="G2" s="3" t="s">
        <v>163</v>
      </c>
    </row>
    <row r="4">
      <c r="C4" s="5" t="s">
        <v>0</v>
      </c>
      <c r="D4" s="5" t="s">
        <v>1</v>
      </c>
      <c r="E4" s="6" t="s">
        <v>2</v>
      </c>
      <c r="F4" s="6" t="s">
        <v>21</v>
      </c>
      <c r="G4" s="6" t="s">
        <v>22</v>
      </c>
      <c r="H4" s="6" t="s">
        <v>3</v>
      </c>
    </row>
    <row r="5">
      <c r="B5" s="4">
        <v>1</v>
      </c>
      <c r="C5" s="7" t="s">
        <v>164</v>
      </c>
      <c r="D5" s="7" t="s">
        <v>165</v>
      </c>
      <c r="E5" s="8">
        <v>60</v>
      </c>
      <c r="F5" s="8">
        <v>60</v>
      </c>
      <c r="G5" s="8"/>
      <c r="H5" s="8"/>
    </row>
    <row r="6">
      <c r="B6" s="4">
        <v>2</v>
      </c>
      <c r="C6" s="9" t="s">
        <v>166</v>
      </c>
      <c r="D6" s="9" t="s">
        <v>167</v>
      </c>
      <c r="E6" s="8">
        <v>91</v>
      </c>
      <c r="F6" s="8">
        <v>103</v>
      </c>
      <c r="G6" s="8"/>
      <c r="H6" s="8"/>
    </row>
    <row r="7">
      <c r="B7" s="4">
        <v>3</v>
      </c>
      <c r="C7" s="9" t="s">
        <v>168</v>
      </c>
      <c r="D7" s="9" t="s">
        <v>169</v>
      </c>
      <c r="E7" s="8">
        <v>63</v>
      </c>
      <c r="F7" s="8">
        <v>94</v>
      </c>
      <c r="G7" s="8"/>
      <c r="H7" s="8"/>
    </row>
    <row r="8">
      <c r="B8" s="4">
        <v>4</v>
      </c>
      <c r="C8" s="9" t="s">
        <v>170</v>
      </c>
      <c r="D8" s="9" t="s">
        <v>171</v>
      </c>
      <c r="E8" s="8">
        <v>54</v>
      </c>
      <c r="F8" s="8">
        <v>74</v>
      </c>
      <c r="G8" s="8"/>
      <c r="H8" s="8"/>
    </row>
    <row r="9" ht="15" customHeight="1">
      <c r="B9" s="4">
        <v>5</v>
      </c>
      <c r="C9" s="9" t="s">
        <v>172</v>
      </c>
      <c r="D9" s="9" t="s">
        <v>173</v>
      </c>
      <c r="E9" s="8">
        <v>90</v>
      </c>
      <c r="F9" s="8">
        <v>104</v>
      </c>
      <c r="G9" s="8"/>
      <c r="H9" s="8"/>
    </row>
    <row r="10">
      <c r="B10" s="4">
        <v>6</v>
      </c>
      <c r="C10" s="9" t="s">
        <v>174</v>
      </c>
      <c r="D10" s="9" t="s">
        <v>175</v>
      </c>
      <c r="E10" s="8">
        <v>114</v>
      </c>
      <c r="F10" s="8">
        <v>133</v>
      </c>
      <c r="G10" s="8"/>
      <c r="H10" s="8"/>
    </row>
    <row r="11">
      <c r="B11" s="4">
        <v>7</v>
      </c>
      <c r="C11" s="9" t="s">
        <v>176</v>
      </c>
      <c r="D11" s="9" t="s">
        <v>177</v>
      </c>
      <c r="E11" s="8">
        <v>61</v>
      </c>
      <c r="F11" s="8">
        <v>110</v>
      </c>
      <c r="G11" s="8"/>
      <c r="H11" s="8"/>
    </row>
    <row r="12">
      <c r="B12" s="4">
        <v>8</v>
      </c>
      <c r="C12" s="9" t="s">
        <v>178</v>
      </c>
      <c r="D12" s="9" t="s">
        <v>179</v>
      </c>
      <c r="E12" s="8">
        <v>74</v>
      </c>
      <c r="F12" s="8">
        <v>92</v>
      </c>
      <c r="G12" s="8"/>
      <c r="H12" s="8"/>
    </row>
    <row r="13">
      <c r="B13" s="4">
        <v>9</v>
      </c>
      <c r="C13" s="9" t="s">
        <v>180</v>
      </c>
      <c r="D13" s="9" t="s">
        <v>181</v>
      </c>
      <c r="E13" s="8" t="s">
        <v>147</v>
      </c>
      <c r="F13" s="8" t="s">
        <v>26</v>
      </c>
      <c r="G13" s="8"/>
      <c r="H13" s="8" t="s">
        <v>30</v>
      </c>
    </row>
    <row r="14">
      <c r="B14" s="4">
        <v>10</v>
      </c>
      <c r="C14" s="9" t="s">
        <v>182</v>
      </c>
      <c r="D14" s="9" t="s">
        <v>183</v>
      </c>
      <c r="E14" s="8">
        <v>52</v>
      </c>
      <c r="F14" s="8">
        <v>63</v>
      </c>
      <c r="G14" s="8"/>
      <c r="H14" s="8"/>
    </row>
    <row r="15">
      <c r="B15" s="4">
        <v>11</v>
      </c>
      <c r="C15" s="9" t="s">
        <v>184</v>
      </c>
      <c r="D15" s="9" t="s">
        <v>185</v>
      </c>
      <c r="E15" s="8">
        <v>23</v>
      </c>
      <c r="F15" s="8">
        <v>46</v>
      </c>
      <c r="G15" s="8"/>
      <c r="H15" s="8"/>
    </row>
    <row r="16" ht="15" customHeight="1">
      <c r="B16" s="4">
        <v>12</v>
      </c>
      <c r="C16" s="9" t="s">
        <v>186</v>
      </c>
      <c r="D16" s="9" t="s">
        <v>187</v>
      </c>
      <c r="E16" s="8" t="s">
        <v>147</v>
      </c>
      <c r="F16" s="8" t="s">
        <v>26</v>
      </c>
      <c r="G16" s="8"/>
      <c r="H16" s="8" t="s">
        <v>30</v>
      </c>
    </row>
    <row r="17">
      <c r="B17" s="4">
        <v>13</v>
      </c>
      <c r="C17" s="9" t="s">
        <v>188</v>
      </c>
      <c r="D17" s="9" t="s">
        <v>189</v>
      </c>
      <c r="E17" s="8">
        <v>86</v>
      </c>
      <c r="F17" s="8">
        <v>102</v>
      </c>
      <c r="G17" s="8"/>
      <c r="H17" s="8"/>
    </row>
    <row r="18">
      <c r="B18" s="4">
        <v>14</v>
      </c>
      <c r="C18" s="9" t="s">
        <v>190</v>
      </c>
      <c r="D18" s="9" t="s">
        <v>191</v>
      </c>
      <c r="E18" s="8">
        <v>61</v>
      </c>
      <c r="F18" s="8">
        <v>98</v>
      </c>
      <c r="G18" s="8"/>
      <c r="H18" s="8"/>
    </row>
    <row r="19">
      <c r="B19" s="4">
        <v>15</v>
      </c>
      <c r="C19" s="9" t="s">
        <v>192</v>
      </c>
      <c r="D19" s="9" t="s">
        <v>193</v>
      </c>
      <c r="E19" s="8">
        <v>77</v>
      </c>
      <c r="F19" s="8">
        <v>112</v>
      </c>
      <c r="G19" s="8"/>
      <c r="H19" s="8"/>
    </row>
    <row r="20">
      <c r="B20" s="4">
        <v>16</v>
      </c>
      <c r="C20" s="9" t="s">
        <v>194</v>
      </c>
      <c r="D20" s="9" t="s">
        <v>195</v>
      </c>
      <c r="E20" s="8">
        <v>77</v>
      </c>
      <c r="F20" s="8" t="s">
        <v>25</v>
      </c>
      <c r="G20" s="8"/>
      <c r="H20" s="8" t="s">
        <v>196</v>
      </c>
    </row>
    <row r="21">
      <c r="B21" s="4">
        <v>17</v>
      </c>
      <c r="C21" s="9" t="s">
        <v>197</v>
      </c>
      <c r="D21" s="9" t="s">
        <v>198</v>
      </c>
      <c r="E21" s="8">
        <v>82</v>
      </c>
      <c r="F21" s="8">
        <v>118</v>
      </c>
      <c r="G21" s="8"/>
      <c r="H21" s="4"/>
    </row>
    <row r="22">
      <c r="B22" s="4">
        <v>18</v>
      </c>
      <c r="C22" s="9" t="s">
        <v>199</v>
      </c>
      <c r="D22" s="9" t="s">
        <v>200</v>
      </c>
      <c r="E22" s="8">
        <v>27</v>
      </c>
      <c r="F22" s="8">
        <v>43</v>
      </c>
      <c r="G22" s="8"/>
      <c r="H22" s="4"/>
    </row>
    <row r="23">
      <c r="B23" s="4">
        <v>19</v>
      </c>
      <c r="C23" s="9" t="s">
        <v>201</v>
      </c>
      <c r="D23" s="9" t="s">
        <v>202</v>
      </c>
      <c r="E23" s="8">
        <v>30</v>
      </c>
      <c r="F23" s="8">
        <v>52</v>
      </c>
      <c r="G23" s="8"/>
      <c r="H23" s="4"/>
    </row>
    <row r="24">
      <c r="B24" s="4">
        <v>20</v>
      </c>
      <c r="C24" s="9" t="s">
        <v>203</v>
      </c>
      <c r="D24" s="9" t="s">
        <v>204</v>
      </c>
      <c r="E24" s="8">
        <v>83</v>
      </c>
      <c r="F24" s="8">
        <v>91</v>
      </c>
      <c r="G24" s="8"/>
      <c r="H24" s="4"/>
    </row>
    <row r="25">
      <c r="B25" s="4">
        <v>21</v>
      </c>
      <c r="C25" s="9" t="s">
        <v>205</v>
      </c>
      <c r="D25" s="9" t="s">
        <v>206</v>
      </c>
      <c r="E25" s="4">
        <v>63</v>
      </c>
      <c r="F25" s="4">
        <v>62</v>
      </c>
      <c r="G25" s="4"/>
      <c r="H25" s="4"/>
    </row>
    <row r="26">
      <c r="B26" s="4">
        <v>22</v>
      </c>
      <c r="C26" s="9" t="s">
        <v>207</v>
      </c>
      <c r="D26" s="9" t="s">
        <v>208</v>
      </c>
      <c r="E26" s="4" t="s">
        <v>25</v>
      </c>
      <c r="F26" s="4" t="s">
        <v>25</v>
      </c>
      <c r="G26" s="4"/>
      <c r="H26" s="4"/>
    </row>
    <row r="27">
      <c r="B27" s="4">
        <v>23</v>
      </c>
      <c r="C27" s="9" t="s">
        <v>106</v>
      </c>
      <c r="D27" s="9" t="s">
        <v>209</v>
      </c>
      <c r="E27" s="4">
        <v>54</v>
      </c>
      <c r="F27" s="4">
        <v>64</v>
      </c>
      <c r="G27" s="4"/>
      <c r="H27" s="4"/>
    </row>
    <row r="28">
      <c r="B28" s="4">
        <v>24</v>
      </c>
      <c r="C28" s="9" t="s">
        <v>210</v>
      </c>
      <c r="D28" s="9" t="s">
        <v>211</v>
      </c>
      <c r="E28" s="8">
        <v>71</v>
      </c>
      <c r="F28" s="8">
        <v>86</v>
      </c>
      <c r="G28" s="8"/>
      <c r="H28" s="4"/>
    </row>
    <row r="29">
      <c r="B29" s="4">
        <v>25</v>
      </c>
      <c r="C29" s="11"/>
      <c r="D29" s="11"/>
      <c r="E29" s="4"/>
      <c r="F29" s="8"/>
      <c r="G29" s="8"/>
      <c r="H29" s="4"/>
    </row>
    <row r="30">
      <c r="B30" s="4">
        <v>26</v>
      </c>
      <c r="C30" s="11"/>
      <c r="D30" s="11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0"/>
      <c r="D33" s="10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2.75">
      <c r="C37" s="8" t="s">
        <v>17</v>
      </c>
      <c r="D37" s="8" t="s">
        <v>161</v>
      </c>
      <c r="E37" s="14"/>
    </row>
    <row r="38">
      <c r="C38" s="15" t="s">
        <v>6</v>
      </c>
      <c r="D38" s="4">
        <f>COUNTIF(E5:E34,"&lt;40")</f>
        <v>3</v>
      </c>
      <c r="E38" s="2"/>
    </row>
    <row r="39">
      <c r="C39" s="16" t="s">
        <v>7</v>
      </c>
      <c r="D39" s="4">
        <f>SUMPRODUCT((E5:E34&gt;=40)*(E5:E34&lt;=69))</f>
        <v>8</v>
      </c>
      <c r="E39" s="2"/>
    </row>
    <row r="40">
      <c r="C40" s="17" t="s">
        <v>8</v>
      </c>
      <c r="D40" s="4">
        <f>SUMPRODUCT((E5:E34&gt;=70)*(E5:E34&lt;=80))</f>
        <v>4</v>
      </c>
      <c r="E40" s="2"/>
    </row>
    <row r="41">
      <c r="C41" s="18" t="s">
        <v>9</v>
      </c>
      <c r="D41" s="4">
        <f>SUMPRODUCT((E5:E34&gt;=81)*(E5:E34&lt;=101))</f>
        <v>5</v>
      </c>
      <c r="E41" s="2"/>
    </row>
    <row r="42">
      <c r="C42" s="19" t="s">
        <v>10</v>
      </c>
      <c r="D42" s="4">
        <f>COUNTIF(E5:E34,"&gt;101")</f>
        <v>1</v>
      </c>
      <c r="E42" s="2"/>
    </row>
    <row r="43">
      <c r="C43" s="20" t="s">
        <v>11</v>
      </c>
      <c r="D43" s="21">
        <f>SUM(D38:D42)</f>
        <v>21</v>
      </c>
      <c r="E43" s="2"/>
    </row>
    <row r="44">
      <c r="C44" s="22" t="s">
        <v>12</v>
      </c>
      <c r="D44" s="23">
        <v>2</v>
      </c>
      <c r="E44" s="2"/>
    </row>
    <row r="45">
      <c r="C45" s="24" t="s">
        <v>13</v>
      </c>
      <c r="D45" s="4">
        <v>1</v>
      </c>
      <c r="E45" s="2"/>
    </row>
    <row r="46">
      <c r="C46" s="20" t="s">
        <v>14</v>
      </c>
      <c r="D46" s="21">
        <f>SUM(D43:D45)</f>
        <v>24</v>
      </c>
      <c r="E46" s="2"/>
    </row>
    <row r="49" ht="42.75">
      <c r="C49" s="8" t="s">
        <v>61</v>
      </c>
      <c r="D49" s="8" t="s">
        <v>161</v>
      </c>
    </row>
    <row r="50">
      <c r="C50" s="15" t="s">
        <v>6</v>
      </c>
      <c r="D50" s="4">
        <f>COUNTIF(F5:F34,"&lt;40")</f>
        <v>0</v>
      </c>
    </row>
    <row r="51">
      <c r="C51" s="16" t="s">
        <v>7</v>
      </c>
      <c r="D51" s="4">
        <f>SUMPRODUCT((F5:F34&gt;=40)*(F5:F34&lt;=69))</f>
        <v>7</v>
      </c>
    </row>
    <row r="52">
      <c r="C52" s="17" t="s">
        <v>8</v>
      </c>
      <c r="D52" s="4">
        <f>SUMPRODUCT((F5:F34&gt;=70)*(F5:F34&lt;=80))</f>
        <v>1</v>
      </c>
    </row>
    <row r="53">
      <c r="C53" s="18" t="s">
        <v>9</v>
      </c>
      <c r="D53" s="4">
        <f>SUMPRODUCT((F5:F34&gt;=81)*(F5:F34&lt;=101))</f>
        <v>5</v>
      </c>
    </row>
    <row r="54">
      <c r="C54" s="19" t="s">
        <v>10</v>
      </c>
      <c r="D54" s="4">
        <f>COUNTIF(F5:F34,"&gt;101")</f>
        <v>7</v>
      </c>
    </row>
    <row r="55">
      <c r="C55" s="20" t="s">
        <v>11</v>
      </c>
      <c r="D55" s="21">
        <f>SUM(D50:D54)</f>
        <v>20</v>
      </c>
    </row>
    <row r="56">
      <c r="C56" s="22" t="s">
        <v>12</v>
      </c>
      <c r="D56" s="23">
        <v>2</v>
      </c>
    </row>
    <row r="57">
      <c r="C57" s="24" t="s">
        <v>13</v>
      </c>
      <c r="D57" s="4">
        <v>2</v>
      </c>
    </row>
    <row r="58">
      <c r="C58" s="20" t="s">
        <v>14</v>
      </c>
      <c r="D58" s="21">
        <f>SUM(D55:D57)</f>
        <v>24</v>
      </c>
    </row>
    <row r="61" ht="42.75">
      <c r="C61" s="8" t="s">
        <v>62</v>
      </c>
      <c r="D61" s="8" t="s">
        <v>161</v>
      </c>
    </row>
    <row r="62">
      <c r="C62" s="15" t="s">
        <v>6</v>
      </c>
      <c r="D62" s="4">
        <f>COUNTIF(G5:G34,"&lt;40")</f>
        <v>0</v>
      </c>
    </row>
    <row r="63">
      <c r="C63" s="16" t="s">
        <v>7</v>
      </c>
      <c r="D63" s="4">
        <f>SUMPRODUCT((G5:G34&gt;=40)*(G5:G34&lt;=69))</f>
        <v>0</v>
      </c>
    </row>
    <row r="64">
      <c r="C64" s="17" t="s">
        <v>8</v>
      </c>
      <c r="D64" s="4">
        <f>SUMPRODUCT((G5:G34&gt;=70)*(G5:G34&lt;=80))</f>
        <v>0</v>
      </c>
    </row>
    <row r="65">
      <c r="C65" s="18" t="s">
        <v>9</v>
      </c>
      <c r="D65" s="4">
        <f>SUMPRODUCT((G5:G34&gt;=81)*(G5:G34&lt;=101))</f>
        <v>0</v>
      </c>
    </row>
    <row r="66">
      <c r="C66" s="19" t="s">
        <v>10</v>
      </c>
      <c r="D66" s="4">
        <f>COUNTIF(G5:G34,"&gt;101")</f>
        <v>0</v>
      </c>
    </row>
    <row r="67">
      <c r="C67" s="20" t="s">
        <v>11</v>
      </c>
      <c r="D67" s="21">
        <f>SUM(D62:D66)</f>
        <v>0</v>
      </c>
    </row>
    <row r="68">
      <c r="C68" s="22" t="s">
        <v>12</v>
      </c>
      <c r="D68" s="23">
        <f>COUNTIF(G5:G34,"Non évaluable")</f>
        <v>0</v>
      </c>
    </row>
    <row r="69">
      <c r="C69" s="24" t="s">
        <v>13</v>
      </c>
      <c r="D69" s="4">
        <f>COUNTIF(G5:G34,"Absent")</f>
        <v>0</v>
      </c>
    </row>
    <row r="70">
      <c r="C70" s="20" t="s">
        <v>14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greaterThan" id="{00FB0058-0077-48C6-90C5-001E0043009C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0D0009-003C-4CE7-9269-00DC00030066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1900B0-0002-43C8-A00C-009700FA0090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F900E8-0003-425D-937B-005A002B007C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E40008-007F-457D-A27F-002700060047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B00077-0024-4F20-8A9C-001B00E40083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8" operator="containsText" text="Non évaluable" id="{008D0000-0092-4611-958C-00E2000E001F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7" operator="greaterThan" id="{00A50014-0007-475E-9A8B-001F005B00BD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3E006F-00BA-47BB-8AA4-00B2003B000E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CE0070-001F-4AAF-A1F5-00A8008A009F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A100CC-00B5-43E4-A12F-00B50052002D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010014-00D0-49F3-B2D6-00BC00EB0010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200004-00FC-4E81-994C-008C00C7000B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1" operator="containsText" text="Non évaluable" id="{00F90003-0050-45CB-85D4-00E000AC0086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H71" activeCellId="0" sqref="H71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111</v>
      </c>
      <c r="D2" s="4"/>
      <c r="F2" s="3" t="s">
        <v>20</v>
      </c>
      <c r="G2" s="3"/>
    </row>
    <row r="4">
      <c r="C4" s="5" t="s">
        <v>0</v>
      </c>
      <c r="D4" s="5" t="s">
        <v>1</v>
      </c>
      <c r="E4" s="6" t="s">
        <v>2</v>
      </c>
      <c r="F4" s="6" t="s">
        <v>21</v>
      </c>
      <c r="G4" s="6" t="s">
        <v>22</v>
      </c>
      <c r="H4" s="6" t="s">
        <v>3</v>
      </c>
    </row>
    <row r="5">
      <c r="B5" s="4">
        <v>1</v>
      </c>
      <c r="C5" s="10"/>
      <c r="D5" s="10"/>
      <c r="E5" s="8"/>
      <c r="F5" s="8"/>
      <c r="G5" s="8"/>
      <c r="H5" s="8"/>
    </row>
    <row r="6">
      <c r="B6" s="4">
        <v>2</v>
      </c>
      <c r="C6" s="10"/>
      <c r="D6" s="10"/>
      <c r="E6" s="8"/>
      <c r="F6" s="8"/>
      <c r="G6" s="8"/>
      <c r="H6" s="8"/>
    </row>
    <row r="7">
      <c r="B7" s="4">
        <v>3</v>
      </c>
      <c r="C7" s="10"/>
      <c r="D7" s="10"/>
      <c r="E7" s="8"/>
      <c r="F7" s="8"/>
      <c r="G7" s="8"/>
      <c r="H7" s="8"/>
    </row>
    <row r="8">
      <c r="B8" s="4">
        <v>4</v>
      </c>
      <c r="C8" s="10"/>
      <c r="D8" s="10"/>
      <c r="E8" s="8"/>
      <c r="F8" s="8"/>
      <c r="G8" s="8"/>
      <c r="H8" s="8"/>
    </row>
    <row r="9" ht="15" customHeight="1">
      <c r="B9" s="4">
        <v>5</v>
      </c>
      <c r="C9" s="10"/>
      <c r="D9" s="10"/>
      <c r="E9" s="8"/>
      <c r="F9" s="8"/>
      <c r="G9" s="8"/>
      <c r="H9" s="8"/>
    </row>
    <row r="10">
      <c r="B10" s="4">
        <v>6</v>
      </c>
      <c r="C10" s="10"/>
      <c r="D10" s="10"/>
      <c r="E10" s="8"/>
      <c r="F10" s="8"/>
      <c r="G10" s="8"/>
      <c r="H10" s="8"/>
    </row>
    <row r="11">
      <c r="B11" s="4">
        <v>7</v>
      </c>
      <c r="C11" s="10"/>
      <c r="D11" s="10"/>
      <c r="E11" s="8"/>
      <c r="F11" s="8"/>
      <c r="G11" s="8"/>
      <c r="H11" s="8"/>
    </row>
    <row r="12">
      <c r="B12" s="4">
        <v>8</v>
      </c>
      <c r="C12" s="10"/>
      <c r="D12" s="10"/>
      <c r="E12" s="8"/>
      <c r="F12" s="8"/>
      <c r="G12" s="8"/>
      <c r="H12" s="8"/>
    </row>
    <row r="13">
      <c r="B13" s="4">
        <v>9</v>
      </c>
      <c r="C13" s="10"/>
      <c r="D13" s="10"/>
      <c r="E13" s="8"/>
      <c r="F13" s="8"/>
      <c r="G13" s="8"/>
      <c r="H13" s="8"/>
    </row>
    <row r="14">
      <c r="B14" s="4">
        <v>10</v>
      </c>
      <c r="C14" s="10"/>
      <c r="D14" s="10"/>
      <c r="E14" s="8"/>
      <c r="F14" s="8"/>
      <c r="G14" s="8"/>
      <c r="H14" s="8"/>
    </row>
    <row r="15">
      <c r="B15" s="4">
        <v>11</v>
      </c>
      <c r="C15" s="10"/>
      <c r="D15" s="10"/>
      <c r="E15" s="8"/>
      <c r="F15" s="8"/>
      <c r="G15" s="8"/>
      <c r="H15" s="8"/>
    </row>
    <row r="16" ht="15" customHeight="1">
      <c r="B16" s="4">
        <v>12</v>
      </c>
      <c r="C16" s="10"/>
      <c r="D16" s="10"/>
      <c r="E16" s="8"/>
      <c r="F16" s="8"/>
      <c r="G16" s="8"/>
      <c r="H16" s="8"/>
    </row>
    <row r="17">
      <c r="B17" s="4">
        <v>13</v>
      </c>
      <c r="C17" s="10"/>
      <c r="D17" s="10"/>
      <c r="E17" s="8"/>
      <c r="F17" s="8"/>
      <c r="G17" s="8"/>
      <c r="H17" s="8"/>
    </row>
    <row r="18">
      <c r="B18" s="4">
        <v>14</v>
      </c>
      <c r="C18" s="10"/>
      <c r="D18" s="10"/>
      <c r="E18" s="8"/>
      <c r="F18" s="8"/>
      <c r="G18" s="8"/>
      <c r="H18" s="8"/>
    </row>
    <row r="19">
      <c r="B19" s="4">
        <v>15</v>
      </c>
      <c r="C19" s="10"/>
      <c r="D19" s="10"/>
      <c r="E19" s="8"/>
      <c r="F19" s="8"/>
      <c r="G19" s="8"/>
      <c r="H19" s="8"/>
    </row>
    <row r="20">
      <c r="B20" s="4">
        <v>16</v>
      </c>
      <c r="C20" s="10"/>
      <c r="D20" s="10"/>
      <c r="E20" s="8"/>
      <c r="F20" s="8"/>
      <c r="G20" s="8"/>
      <c r="H20" s="8"/>
    </row>
    <row r="21">
      <c r="B21" s="4">
        <v>17</v>
      </c>
      <c r="C21" s="10"/>
      <c r="D21" s="10"/>
      <c r="E21" s="8"/>
      <c r="F21" s="8"/>
      <c r="G21" s="8"/>
      <c r="H21" s="4"/>
    </row>
    <row r="22">
      <c r="B22" s="4">
        <v>18</v>
      </c>
      <c r="C22" s="10"/>
      <c r="D22" s="10"/>
      <c r="E22" s="8"/>
      <c r="F22" s="8"/>
      <c r="G22" s="8"/>
      <c r="H22" s="4"/>
    </row>
    <row r="23">
      <c r="B23" s="4">
        <v>19</v>
      </c>
      <c r="C23" s="3"/>
      <c r="D23" s="3"/>
      <c r="E23" s="8"/>
      <c r="F23" s="8"/>
      <c r="G23" s="8"/>
      <c r="H23" s="4"/>
    </row>
    <row r="24">
      <c r="B24" s="4">
        <v>20</v>
      </c>
      <c r="C24" s="11"/>
      <c r="D24" s="11"/>
      <c r="E24" s="8"/>
      <c r="F24" s="8"/>
      <c r="G24" s="8"/>
      <c r="H24" s="4"/>
    </row>
    <row r="25">
      <c r="B25" s="4">
        <v>21</v>
      </c>
      <c r="C25" s="11"/>
      <c r="D25" s="11"/>
      <c r="E25" s="4"/>
      <c r="F25" s="4"/>
      <c r="G25" s="4"/>
      <c r="H25" s="4"/>
    </row>
    <row r="26">
      <c r="B26" s="4">
        <v>22</v>
      </c>
      <c r="C26" s="11"/>
      <c r="D26" s="11"/>
      <c r="E26" s="4"/>
      <c r="F26" s="4"/>
      <c r="G26" s="4"/>
      <c r="H26" s="4"/>
    </row>
    <row r="27">
      <c r="B27" s="4">
        <v>23</v>
      </c>
      <c r="C27" s="11"/>
      <c r="D27" s="11"/>
      <c r="E27" s="4"/>
      <c r="F27" s="4"/>
      <c r="G27" s="4"/>
      <c r="H27" s="4"/>
    </row>
    <row r="28">
      <c r="B28" s="4">
        <v>24</v>
      </c>
      <c r="C28" s="11"/>
      <c r="D28" s="11"/>
      <c r="E28" s="8"/>
      <c r="F28" s="8"/>
      <c r="G28" s="8"/>
      <c r="H28" s="4"/>
    </row>
    <row r="29">
      <c r="B29" s="4">
        <v>25</v>
      </c>
      <c r="C29" s="11"/>
      <c r="D29" s="11"/>
      <c r="E29" s="4"/>
      <c r="F29" s="8"/>
      <c r="G29" s="8"/>
      <c r="H29" s="4"/>
    </row>
    <row r="30">
      <c r="B30" s="4">
        <v>26</v>
      </c>
      <c r="C30" s="11"/>
      <c r="D30" s="11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0"/>
      <c r="D33" s="10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5">
      <c r="C37" s="8" t="s">
        <v>17</v>
      </c>
      <c r="D37" s="8" t="s">
        <v>161</v>
      </c>
      <c r="E37" s="14"/>
    </row>
    <row r="38">
      <c r="C38" s="15" t="s">
        <v>6</v>
      </c>
      <c r="D38" s="4">
        <f>COUNTIF(E5:E34,"&lt;40")</f>
        <v>0</v>
      </c>
      <c r="E38" s="2"/>
    </row>
    <row r="39">
      <c r="C39" s="16" t="s">
        <v>7</v>
      </c>
      <c r="D39" s="4">
        <f>SUMPRODUCT((E5:E34&gt;=40)*(E5:E34&lt;=69))</f>
        <v>0</v>
      </c>
      <c r="E39" s="2"/>
    </row>
    <row r="40">
      <c r="C40" s="17" t="s">
        <v>8</v>
      </c>
      <c r="D40" s="4">
        <f>SUMPRODUCT((E5:E34&gt;=70)*(E5:E34&lt;=80))</f>
        <v>0</v>
      </c>
      <c r="E40" s="2"/>
    </row>
    <row r="41">
      <c r="C41" s="18" t="s">
        <v>9</v>
      </c>
      <c r="D41" s="4">
        <f>SUMPRODUCT((E5:E34&gt;=81)*(E5:E34&lt;=101))</f>
        <v>0</v>
      </c>
      <c r="E41" s="2"/>
    </row>
    <row r="42">
      <c r="C42" s="19" t="s">
        <v>10</v>
      </c>
      <c r="D42" s="4">
        <f>COUNTIF(E5:E34,"&gt;101")</f>
        <v>0</v>
      </c>
      <c r="E42" s="2"/>
    </row>
    <row r="43">
      <c r="C43" s="20" t="s">
        <v>11</v>
      </c>
      <c r="D43" s="21">
        <f>SUM(D38:D42)</f>
        <v>0</v>
      </c>
      <c r="E43" s="2"/>
    </row>
    <row r="44">
      <c r="C44" s="22" t="s">
        <v>12</v>
      </c>
      <c r="D44" s="23">
        <f>COUNTIF(E5:E34,"Non évaluable")</f>
        <v>0</v>
      </c>
      <c r="E44" s="2"/>
    </row>
    <row r="45">
      <c r="C45" s="24" t="s">
        <v>13</v>
      </c>
      <c r="D45" s="4">
        <f>COUNTIF(E5:E34,"Absent")</f>
        <v>0</v>
      </c>
      <c r="E45" s="2"/>
    </row>
    <row r="46">
      <c r="C46" s="20" t="s">
        <v>14</v>
      </c>
      <c r="D46" s="21">
        <f>SUM(D43:D45)</f>
        <v>0</v>
      </c>
      <c r="E46" s="2"/>
    </row>
    <row r="49" ht="45">
      <c r="C49" s="8" t="s">
        <v>61</v>
      </c>
      <c r="D49" s="8" t="s">
        <v>161</v>
      </c>
    </row>
    <row r="50">
      <c r="C50" s="15" t="s">
        <v>6</v>
      </c>
      <c r="D50" s="4">
        <f>COUNTIF(F5:F34,"&lt;40")</f>
        <v>0</v>
      </c>
    </row>
    <row r="51">
      <c r="C51" s="16" t="s">
        <v>7</v>
      </c>
      <c r="D51" s="4">
        <f>SUMPRODUCT((F5:F34&gt;=40)*(F5:F34&lt;=69))</f>
        <v>0</v>
      </c>
    </row>
    <row r="52">
      <c r="C52" s="17" t="s">
        <v>8</v>
      </c>
      <c r="D52" s="4">
        <f>SUMPRODUCT((F5:F34&gt;=70)*(F5:F34&lt;=80))</f>
        <v>0</v>
      </c>
    </row>
    <row r="53">
      <c r="C53" s="18" t="s">
        <v>9</v>
      </c>
      <c r="D53" s="4">
        <f>SUMPRODUCT((F5:F34&gt;=81)*(F5:F34&lt;=101))</f>
        <v>0</v>
      </c>
    </row>
    <row r="54">
      <c r="C54" s="19" t="s">
        <v>10</v>
      </c>
      <c r="D54" s="4">
        <f>COUNTIF(F5:F34,"&gt;101")</f>
        <v>0</v>
      </c>
    </row>
    <row r="55">
      <c r="C55" s="20" t="s">
        <v>11</v>
      </c>
      <c r="D55" s="21">
        <f>SUM(D50:D54)</f>
        <v>0</v>
      </c>
    </row>
    <row r="56">
      <c r="C56" s="22" t="s">
        <v>12</v>
      </c>
      <c r="D56" s="23">
        <f>COUNTIF(F5:F34,"Non évaluable")</f>
        <v>0</v>
      </c>
    </row>
    <row r="57">
      <c r="C57" s="24" t="s">
        <v>13</v>
      </c>
      <c r="D57" s="4">
        <f>COUNTIF(F5:F34,"Absent")</f>
        <v>0</v>
      </c>
    </row>
    <row r="58">
      <c r="C58" s="20" t="s">
        <v>14</v>
      </c>
      <c r="D58" s="21">
        <f>SUM(D55:D57)</f>
        <v>0</v>
      </c>
    </row>
    <row r="61" ht="45">
      <c r="C61" s="8" t="s">
        <v>62</v>
      </c>
      <c r="D61" s="8" t="s">
        <v>161</v>
      </c>
    </row>
    <row r="62">
      <c r="C62" s="15" t="s">
        <v>6</v>
      </c>
      <c r="D62" s="4">
        <f>COUNTIF(G5:G34,"&lt;40")</f>
        <v>0</v>
      </c>
    </row>
    <row r="63">
      <c r="C63" s="16" t="s">
        <v>7</v>
      </c>
      <c r="D63" s="4">
        <f>SUMPRODUCT((G5:G34&gt;=40)*(G5:G34&lt;=69))</f>
        <v>0</v>
      </c>
    </row>
    <row r="64">
      <c r="C64" s="17" t="s">
        <v>8</v>
      </c>
      <c r="D64" s="4">
        <f>SUMPRODUCT((G5:G34&gt;=70)*(G5:G34&lt;=80))</f>
        <v>0</v>
      </c>
    </row>
    <row r="65">
      <c r="C65" s="18" t="s">
        <v>9</v>
      </c>
      <c r="D65" s="4">
        <f>SUMPRODUCT((G5:G34&gt;=81)*(G5:G34&lt;=101))</f>
        <v>0</v>
      </c>
    </row>
    <row r="66">
      <c r="C66" s="19" t="s">
        <v>10</v>
      </c>
      <c r="D66" s="4">
        <f>COUNTIF(G5:G34,"&gt;101")</f>
        <v>0</v>
      </c>
    </row>
    <row r="67">
      <c r="C67" s="20" t="s">
        <v>11</v>
      </c>
      <c r="D67" s="21">
        <f>SUM(D62:D66)</f>
        <v>0</v>
      </c>
    </row>
    <row r="68">
      <c r="C68" s="22" t="s">
        <v>12</v>
      </c>
      <c r="D68" s="23">
        <f>COUNTIF(G5:G34,"Non évaluable")</f>
        <v>0</v>
      </c>
    </row>
    <row r="69">
      <c r="C69" s="24" t="s">
        <v>13</v>
      </c>
      <c r="D69" s="4">
        <f>COUNTIF(G5:G34,"Absent")</f>
        <v>0</v>
      </c>
    </row>
    <row r="70">
      <c r="C70" s="20" t="s">
        <v>14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7E0027-0003-446E-B436-003700B800A2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BF00E3-0002-41B3-A168-00ED00E300EF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F2006B-008A-476B-90E7-0085006F00C9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3D00FB-002B-479B-B890-0027004B0036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2500D0-00EA-4436-AACD-00C3003200E3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880040-00EA-49BF-B5F4-000700BD00CE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8600B7-003E-4950-9220-00D300C60059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ED0061-0083-4909-85E9-008800DE0089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DC0011-000E-4F0E-A9F4-003E002400B6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5B0014-009E-4502-A522-005E001800CC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AE003B-00D7-4725-A80A-002000E70064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FD00AC-0033-4B47-A87B-00D200C300B6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C50042-00FA-45F9-A010-00E900EB0057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A3006F-0065-4C3E-85EA-005100A00012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J64" activeCellId="0" sqref="J64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111</v>
      </c>
      <c r="D2" s="4"/>
      <c r="F2" s="3" t="s">
        <v>20</v>
      </c>
      <c r="G2" s="3"/>
    </row>
    <row r="4">
      <c r="C4" s="5" t="s">
        <v>0</v>
      </c>
      <c r="D4" s="5" t="s">
        <v>1</v>
      </c>
      <c r="E4" s="6" t="s">
        <v>2</v>
      </c>
      <c r="F4" s="6" t="s">
        <v>21</v>
      </c>
      <c r="G4" s="6" t="s">
        <v>22</v>
      </c>
      <c r="H4" s="6" t="s">
        <v>3</v>
      </c>
    </row>
    <row r="5">
      <c r="B5" s="4">
        <v>1</v>
      </c>
      <c r="C5" s="10"/>
      <c r="D5" s="10"/>
      <c r="E5" s="8"/>
      <c r="F5" s="8"/>
      <c r="G5" s="8"/>
      <c r="H5" s="8"/>
    </row>
    <row r="6">
      <c r="B6" s="4">
        <v>2</v>
      </c>
      <c r="C6" s="10"/>
      <c r="D6" s="10"/>
      <c r="E6" s="8"/>
      <c r="F6" s="8"/>
      <c r="G6" s="8"/>
      <c r="H6" s="8"/>
    </row>
    <row r="7">
      <c r="B7" s="4">
        <v>3</v>
      </c>
      <c r="C7" s="10"/>
      <c r="D7" s="10"/>
      <c r="E7" s="8"/>
      <c r="F7" s="8"/>
      <c r="G7" s="8"/>
      <c r="H7" s="8"/>
    </row>
    <row r="8">
      <c r="B8" s="4">
        <v>4</v>
      </c>
      <c r="C8" s="10"/>
      <c r="D8" s="10"/>
      <c r="E8" s="8"/>
      <c r="F8" s="8"/>
      <c r="G8" s="8"/>
      <c r="H8" s="8"/>
    </row>
    <row r="9" ht="15" customHeight="1">
      <c r="B9" s="4">
        <v>5</v>
      </c>
      <c r="C9" s="10"/>
      <c r="D9" s="10"/>
      <c r="E9" s="8"/>
      <c r="F9" s="8"/>
      <c r="G9" s="8"/>
      <c r="H9" s="8"/>
    </row>
    <row r="10">
      <c r="B10" s="4">
        <v>6</v>
      </c>
      <c r="C10" s="10"/>
      <c r="D10" s="10"/>
      <c r="E10" s="8"/>
      <c r="F10" s="8"/>
      <c r="G10" s="8"/>
      <c r="H10" s="8"/>
    </row>
    <row r="11">
      <c r="B11" s="4">
        <v>7</v>
      </c>
      <c r="C11" s="10"/>
      <c r="D11" s="10"/>
      <c r="E11" s="8"/>
      <c r="F11" s="8"/>
      <c r="G11" s="8"/>
      <c r="H11" s="8"/>
    </row>
    <row r="12">
      <c r="B12" s="4">
        <v>8</v>
      </c>
      <c r="C12" s="10"/>
      <c r="D12" s="10"/>
      <c r="E12" s="8"/>
      <c r="F12" s="8"/>
      <c r="G12" s="8"/>
      <c r="H12" s="8"/>
    </row>
    <row r="13">
      <c r="B13" s="4">
        <v>9</v>
      </c>
      <c r="C13" s="10"/>
      <c r="D13" s="10"/>
      <c r="E13" s="8"/>
      <c r="F13" s="8"/>
      <c r="G13" s="8"/>
      <c r="H13" s="8"/>
    </row>
    <row r="14">
      <c r="B14" s="4">
        <v>10</v>
      </c>
      <c r="C14" s="10"/>
      <c r="D14" s="10"/>
      <c r="E14" s="8"/>
      <c r="F14" s="8"/>
      <c r="G14" s="8"/>
      <c r="H14" s="8"/>
    </row>
    <row r="15">
      <c r="B15" s="4">
        <v>11</v>
      </c>
      <c r="C15" s="10"/>
      <c r="D15" s="10"/>
      <c r="E15" s="8"/>
      <c r="F15" s="8"/>
      <c r="G15" s="8"/>
      <c r="H15" s="8"/>
    </row>
    <row r="16" ht="15" customHeight="1">
      <c r="B16" s="4">
        <v>12</v>
      </c>
      <c r="C16" s="10"/>
      <c r="D16" s="10"/>
      <c r="E16" s="8"/>
      <c r="F16" s="8"/>
      <c r="G16" s="8"/>
      <c r="H16" s="8"/>
    </row>
    <row r="17">
      <c r="B17" s="4">
        <v>13</v>
      </c>
      <c r="C17" s="10"/>
      <c r="D17" s="10"/>
      <c r="E17" s="8"/>
      <c r="F17" s="8"/>
      <c r="G17" s="8"/>
      <c r="H17" s="8"/>
    </row>
    <row r="18">
      <c r="B18" s="4">
        <v>14</v>
      </c>
      <c r="C18" s="10"/>
      <c r="D18" s="10"/>
      <c r="E18" s="8"/>
      <c r="F18" s="8"/>
      <c r="G18" s="8"/>
      <c r="H18" s="8"/>
    </row>
    <row r="19">
      <c r="B19" s="4">
        <v>15</v>
      </c>
      <c r="C19" s="10"/>
      <c r="D19" s="10"/>
      <c r="E19" s="8"/>
      <c r="F19" s="8"/>
      <c r="G19" s="8"/>
      <c r="H19" s="8"/>
    </row>
    <row r="20">
      <c r="B20" s="4">
        <v>16</v>
      </c>
      <c r="C20" s="10"/>
      <c r="D20" s="10"/>
      <c r="E20" s="8"/>
      <c r="F20" s="8"/>
      <c r="G20" s="8"/>
      <c r="H20" s="8"/>
    </row>
    <row r="21">
      <c r="B21" s="4">
        <v>17</v>
      </c>
      <c r="C21" s="10"/>
      <c r="D21" s="10"/>
      <c r="E21" s="8"/>
      <c r="F21" s="8"/>
      <c r="G21" s="8"/>
      <c r="H21" s="4"/>
    </row>
    <row r="22">
      <c r="B22" s="4">
        <v>18</v>
      </c>
      <c r="C22" s="10"/>
      <c r="D22" s="10"/>
      <c r="E22" s="8"/>
      <c r="F22" s="8"/>
      <c r="G22" s="8"/>
      <c r="H22" s="4"/>
    </row>
    <row r="23">
      <c r="B23" s="4">
        <v>19</v>
      </c>
      <c r="C23" s="3"/>
      <c r="D23" s="3"/>
      <c r="E23" s="8"/>
      <c r="F23" s="8"/>
      <c r="G23" s="8"/>
      <c r="H23" s="4"/>
    </row>
    <row r="24">
      <c r="B24" s="4">
        <v>20</v>
      </c>
      <c r="C24" s="11"/>
      <c r="D24" s="11"/>
      <c r="E24" s="8"/>
      <c r="F24" s="8"/>
      <c r="G24" s="8"/>
      <c r="H24" s="4"/>
    </row>
    <row r="25">
      <c r="B25" s="4">
        <v>21</v>
      </c>
      <c r="C25" s="11"/>
      <c r="D25" s="11"/>
      <c r="E25" s="4"/>
      <c r="F25" s="4"/>
      <c r="G25" s="4"/>
      <c r="H25" s="4"/>
    </row>
    <row r="26">
      <c r="B26" s="4">
        <v>22</v>
      </c>
      <c r="C26" s="11"/>
      <c r="D26" s="11"/>
      <c r="E26" s="4"/>
      <c r="F26" s="4"/>
      <c r="G26" s="4"/>
      <c r="H26" s="4"/>
    </row>
    <row r="27">
      <c r="B27" s="4">
        <v>23</v>
      </c>
      <c r="C27" s="11"/>
      <c r="D27" s="11"/>
      <c r="E27" s="4"/>
      <c r="F27" s="4"/>
      <c r="G27" s="4"/>
      <c r="H27" s="4"/>
    </row>
    <row r="28">
      <c r="B28" s="4">
        <v>24</v>
      </c>
      <c r="C28" s="11"/>
      <c r="D28" s="11"/>
      <c r="E28" s="8"/>
      <c r="F28" s="8"/>
      <c r="G28" s="8"/>
      <c r="H28" s="4"/>
    </row>
    <row r="29">
      <c r="B29" s="4">
        <v>25</v>
      </c>
      <c r="C29" s="11"/>
      <c r="D29" s="11"/>
      <c r="E29" s="4"/>
      <c r="F29" s="8"/>
      <c r="G29" s="8"/>
      <c r="H29" s="4"/>
    </row>
    <row r="30">
      <c r="B30" s="4">
        <v>26</v>
      </c>
      <c r="C30" s="11"/>
      <c r="D30" s="11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0"/>
      <c r="D33" s="10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5">
      <c r="C37" s="8" t="s">
        <v>17</v>
      </c>
      <c r="D37" s="8" t="s">
        <v>161</v>
      </c>
      <c r="E37" s="14"/>
    </row>
    <row r="38">
      <c r="C38" s="15" t="s">
        <v>6</v>
      </c>
      <c r="D38" s="4">
        <f>COUNTIF(E5:E34,"&lt;40")</f>
        <v>0</v>
      </c>
      <c r="E38" s="2"/>
    </row>
    <row r="39">
      <c r="C39" s="16" t="s">
        <v>7</v>
      </c>
      <c r="D39" s="4">
        <f>SUMPRODUCT((E5:E34&gt;=40)*(E5:E34&lt;=69))</f>
        <v>0</v>
      </c>
      <c r="E39" s="2"/>
    </row>
    <row r="40">
      <c r="C40" s="17" t="s">
        <v>8</v>
      </c>
      <c r="D40" s="4">
        <f>SUMPRODUCT((E5:E34&gt;=70)*(E5:E34&lt;=80))</f>
        <v>0</v>
      </c>
      <c r="E40" s="2"/>
    </row>
    <row r="41">
      <c r="C41" s="18" t="s">
        <v>9</v>
      </c>
      <c r="D41" s="4">
        <f>SUMPRODUCT((E5:E34&gt;=81)*(E5:E34&lt;=101))</f>
        <v>0</v>
      </c>
      <c r="E41" s="2"/>
    </row>
    <row r="42">
      <c r="C42" s="19" t="s">
        <v>10</v>
      </c>
      <c r="D42" s="4">
        <f>COUNTIF(E5:E34,"&gt;101")</f>
        <v>0</v>
      </c>
      <c r="E42" s="2"/>
    </row>
    <row r="43">
      <c r="C43" s="20" t="s">
        <v>11</v>
      </c>
      <c r="D43" s="21">
        <f>SUM(D38:D42)</f>
        <v>0</v>
      </c>
      <c r="E43" s="2"/>
    </row>
    <row r="44">
      <c r="C44" s="22" t="s">
        <v>12</v>
      </c>
      <c r="D44" s="23">
        <f>COUNTIF(E5:E34,"Non évaluable")</f>
        <v>0</v>
      </c>
      <c r="E44" s="2"/>
    </row>
    <row r="45">
      <c r="C45" s="24" t="s">
        <v>13</v>
      </c>
      <c r="D45" s="4">
        <f>COUNTIF(E5:E34,"Absent")</f>
        <v>0</v>
      </c>
      <c r="E45" s="2"/>
    </row>
    <row r="46">
      <c r="C46" s="20" t="s">
        <v>14</v>
      </c>
      <c r="D46" s="21">
        <f>SUM(D43:D45)</f>
        <v>0</v>
      </c>
      <c r="E46" s="2"/>
    </row>
    <row r="49" ht="45">
      <c r="C49" s="8" t="s">
        <v>61</v>
      </c>
      <c r="D49" s="8" t="s">
        <v>161</v>
      </c>
    </row>
    <row r="50">
      <c r="C50" s="15" t="s">
        <v>6</v>
      </c>
      <c r="D50" s="4">
        <f>COUNTIF(F5:F34,"&lt;40")</f>
        <v>0</v>
      </c>
    </row>
    <row r="51">
      <c r="C51" s="16" t="s">
        <v>7</v>
      </c>
      <c r="D51" s="4">
        <f>SUMPRODUCT((F5:F34&gt;=40)*(F5:F34&lt;=69))</f>
        <v>0</v>
      </c>
    </row>
    <row r="52">
      <c r="C52" s="17" t="s">
        <v>8</v>
      </c>
      <c r="D52" s="4">
        <f>SUMPRODUCT((F5:F34&gt;=70)*(F5:F34&lt;=80))</f>
        <v>0</v>
      </c>
    </row>
    <row r="53">
      <c r="C53" s="18" t="s">
        <v>9</v>
      </c>
      <c r="D53" s="4">
        <f>SUMPRODUCT((F5:F34&gt;=81)*(F5:F34&lt;=101))</f>
        <v>0</v>
      </c>
    </row>
    <row r="54">
      <c r="C54" s="19" t="s">
        <v>10</v>
      </c>
      <c r="D54" s="4">
        <f>COUNTIF(F5:F34,"&gt;101")</f>
        <v>0</v>
      </c>
    </row>
    <row r="55">
      <c r="C55" s="20" t="s">
        <v>11</v>
      </c>
      <c r="D55" s="21">
        <f>SUM(D50:D54)</f>
        <v>0</v>
      </c>
    </row>
    <row r="56">
      <c r="C56" s="22" t="s">
        <v>12</v>
      </c>
      <c r="D56" s="23">
        <f>COUNTIF(F5:F34,"Non évaluable")</f>
        <v>0</v>
      </c>
    </row>
    <row r="57">
      <c r="C57" s="24" t="s">
        <v>13</v>
      </c>
      <c r="D57" s="4">
        <f>COUNTIF(F5:F34,"Absent")</f>
        <v>0</v>
      </c>
    </row>
    <row r="58">
      <c r="C58" s="20" t="s">
        <v>14</v>
      </c>
      <c r="D58" s="21">
        <f>SUM(D55:D57)</f>
        <v>0</v>
      </c>
    </row>
    <row r="61" ht="45">
      <c r="C61" s="8" t="s">
        <v>62</v>
      </c>
      <c r="D61" s="8" t="s">
        <v>161</v>
      </c>
    </row>
    <row r="62">
      <c r="C62" s="15" t="s">
        <v>6</v>
      </c>
      <c r="D62" s="4">
        <f>COUNTIF(G5:G34,"&lt;40")</f>
        <v>0</v>
      </c>
    </row>
    <row r="63">
      <c r="C63" s="16" t="s">
        <v>7</v>
      </c>
      <c r="D63" s="4">
        <f>SUMPRODUCT((G5:G34&gt;=40)*(G5:G34&lt;=69))</f>
        <v>0</v>
      </c>
    </row>
    <row r="64">
      <c r="C64" s="17" t="s">
        <v>8</v>
      </c>
      <c r="D64" s="4">
        <f>SUMPRODUCT((G5:G34&gt;=70)*(G5:G34&lt;=80))</f>
        <v>0</v>
      </c>
    </row>
    <row r="65">
      <c r="C65" s="18" t="s">
        <v>9</v>
      </c>
      <c r="D65" s="4">
        <f>SUMPRODUCT((G5:G34&gt;=81)*(G5:G34&lt;=101))</f>
        <v>0</v>
      </c>
    </row>
    <row r="66">
      <c r="C66" s="19" t="s">
        <v>10</v>
      </c>
      <c r="D66" s="4">
        <f>COUNTIF(G5:G34,"&gt;101")</f>
        <v>0</v>
      </c>
    </row>
    <row r="67">
      <c r="C67" s="20" t="s">
        <v>11</v>
      </c>
      <c r="D67" s="21">
        <f>SUM(D62:D66)</f>
        <v>0</v>
      </c>
    </row>
    <row r="68">
      <c r="C68" s="22" t="s">
        <v>12</v>
      </c>
      <c r="D68" s="23">
        <f>COUNTIF(G5:G34,"Non évaluable")</f>
        <v>0</v>
      </c>
    </row>
    <row r="69">
      <c r="C69" s="24" t="s">
        <v>13</v>
      </c>
      <c r="D69" s="4">
        <f>COUNTIF(G5:G34,"Absent")</f>
        <v>0</v>
      </c>
    </row>
    <row r="70">
      <c r="C70" s="20" t="s">
        <v>14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1D001F-0092-4A67-876F-00570090004C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7B009A-0089-4A24-95A1-00DD00F10056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8F0033-0022-4B7D-925C-00E000830074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3500A4-0012-49E9-BFAB-00A3008400C2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E40027-00C5-428E-9E0B-00A600FB00A2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020055-001B-488E-A5D4-0081000400B6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1B00AA-00A4-4758-BDE7-00700036009E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020047-00C0-405F-8FEF-001C004D0028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6A002D-0033-48B3-8C0A-000C00EE00BB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6700C8-009A-4BC9-8530-004400AE0038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050043-002C-46DD-8E32-0082003900D0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DB00DB-005F-481F-946C-0017005F0079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52006A-0052-4F1A-B39A-002400E7004D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190031-00E1-4649-8BE2-001800AF0000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L42" activeCellId="0" sqref="L42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212</v>
      </c>
      <c r="D2" s="4"/>
      <c r="F2" s="3" t="s">
        <v>20</v>
      </c>
      <c r="G2" s="3"/>
    </row>
    <row r="4">
      <c r="C4" s="5" t="s">
        <v>0</v>
      </c>
      <c r="D4" s="5" t="s">
        <v>1</v>
      </c>
      <c r="E4" s="6" t="s">
        <v>2</v>
      </c>
      <c r="F4" s="6" t="s">
        <v>21</v>
      </c>
      <c r="G4" s="6" t="s">
        <v>22</v>
      </c>
      <c r="H4" s="6" t="s">
        <v>3</v>
      </c>
    </row>
    <row r="5">
      <c r="B5" s="4">
        <v>1</v>
      </c>
      <c r="C5" s="7" t="s">
        <v>213</v>
      </c>
      <c r="D5" s="7" t="s">
        <v>214</v>
      </c>
      <c r="E5" s="8">
        <v>70</v>
      </c>
      <c r="F5" s="8">
        <v>80</v>
      </c>
      <c r="G5" s="8"/>
      <c r="H5" s="8"/>
    </row>
    <row r="6">
      <c r="B6" s="4">
        <v>2</v>
      </c>
      <c r="C6" s="9" t="s">
        <v>215</v>
      </c>
      <c r="D6" s="9" t="s">
        <v>216</v>
      </c>
      <c r="E6" s="8">
        <v>80</v>
      </c>
      <c r="F6" s="8">
        <v>101</v>
      </c>
      <c r="G6" s="8"/>
      <c r="H6" s="8"/>
    </row>
    <row r="7">
      <c r="B7" s="4">
        <v>3</v>
      </c>
      <c r="C7" s="9" t="s">
        <v>217</v>
      </c>
      <c r="D7" s="9" t="s">
        <v>218</v>
      </c>
      <c r="E7" s="8">
        <v>35</v>
      </c>
      <c r="F7" s="8">
        <v>39</v>
      </c>
      <c r="G7" s="8"/>
      <c r="H7" s="8"/>
    </row>
    <row r="8">
      <c r="B8" s="4">
        <v>4</v>
      </c>
      <c r="C8" s="9" t="s">
        <v>219</v>
      </c>
      <c r="D8" s="9" t="s">
        <v>220</v>
      </c>
      <c r="E8" s="8">
        <v>50</v>
      </c>
      <c r="F8" s="8">
        <v>55</v>
      </c>
      <c r="G8" s="8"/>
      <c r="H8" s="8"/>
    </row>
    <row r="9" ht="15" customHeight="1">
      <c r="B9" s="4">
        <v>5</v>
      </c>
      <c r="C9" s="9" t="s">
        <v>221</v>
      </c>
      <c r="D9" s="9" t="s">
        <v>222</v>
      </c>
      <c r="E9" s="8" t="s">
        <v>25</v>
      </c>
      <c r="F9" s="8">
        <v>32</v>
      </c>
      <c r="G9" s="8"/>
      <c r="H9" s="8"/>
    </row>
    <row r="10">
      <c r="B10" s="4">
        <v>6</v>
      </c>
      <c r="C10" s="9" t="s">
        <v>223</v>
      </c>
      <c r="D10" s="9" t="s">
        <v>181</v>
      </c>
      <c r="E10" s="8" t="s">
        <v>26</v>
      </c>
      <c r="F10" s="8" t="s">
        <v>147</v>
      </c>
      <c r="G10" s="8"/>
      <c r="H10" s="8" t="s">
        <v>30</v>
      </c>
    </row>
    <row r="11">
      <c r="B11" s="4">
        <v>7</v>
      </c>
      <c r="C11" s="9" t="s">
        <v>224</v>
      </c>
      <c r="D11" s="9" t="s">
        <v>225</v>
      </c>
      <c r="E11" s="8">
        <v>66</v>
      </c>
      <c r="F11" s="8">
        <v>72</v>
      </c>
      <c r="G11" s="8"/>
      <c r="H11" s="8"/>
    </row>
    <row r="12">
      <c r="B12" s="4">
        <v>8</v>
      </c>
      <c r="C12" s="9" t="s">
        <v>226</v>
      </c>
      <c r="D12" s="9" t="s">
        <v>227</v>
      </c>
      <c r="E12" s="8">
        <v>113</v>
      </c>
      <c r="F12" s="8">
        <v>113</v>
      </c>
      <c r="G12" s="8"/>
      <c r="H12" s="8"/>
    </row>
    <row r="13">
      <c r="B13" s="4">
        <v>9</v>
      </c>
      <c r="C13" s="9" t="s">
        <v>228</v>
      </c>
      <c r="D13" s="9" t="s">
        <v>229</v>
      </c>
      <c r="E13" s="8">
        <v>59</v>
      </c>
      <c r="F13" s="8">
        <v>66</v>
      </c>
      <c r="G13" s="8"/>
      <c r="H13" s="8"/>
    </row>
    <row r="14">
      <c r="B14" s="4">
        <v>10</v>
      </c>
      <c r="C14" s="9" t="s">
        <v>44</v>
      </c>
      <c r="D14" s="9" t="s">
        <v>230</v>
      </c>
      <c r="E14" s="8">
        <v>64</v>
      </c>
      <c r="F14" s="8">
        <v>78</v>
      </c>
      <c r="G14" s="8"/>
      <c r="H14" s="8"/>
    </row>
    <row r="15">
      <c r="B15" s="4">
        <v>11</v>
      </c>
      <c r="C15" s="9" t="s">
        <v>231</v>
      </c>
      <c r="D15" s="9" t="s">
        <v>232</v>
      </c>
      <c r="E15" s="8">
        <v>68</v>
      </c>
      <c r="F15" s="8">
        <v>69</v>
      </c>
      <c r="G15" s="8"/>
      <c r="H15" s="8"/>
    </row>
    <row r="16" ht="15" customHeight="1">
      <c r="B16" s="4">
        <v>12</v>
      </c>
      <c r="C16" s="9" t="s">
        <v>184</v>
      </c>
      <c r="D16" s="9" t="s">
        <v>233</v>
      </c>
      <c r="E16" s="8">
        <v>138</v>
      </c>
      <c r="F16" s="8">
        <v>133</v>
      </c>
      <c r="G16" s="8"/>
      <c r="H16" s="8"/>
    </row>
    <row r="17">
      <c r="B17" s="4">
        <v>13</v>
      </c>
      <c r="C17" s="9" t="s">
        <v>234</v>
      </c>
      <c r="D17" s="9" t="s">
        <v>235</v>
      </c>
      <c r="E17" s="8">
        <v>45</v>
      </c>
      <c r="F17" s="8">
        <v>56</v>
      </c>
      <c r="G17" s="8"/>
      <c r="H17" s="8"/>
    </row>
    <row r="18">
      <c r="B18" s="4">
        <v>14</v>
      </c>
      <c r="C18" s="9" t="s">
        <v>142</v>
      </c>
      <c r="D18" s="9" t="s">
        <v>236</v>
      </c>
      <c r="E18" s="8">
        <v>86</v>
      </c>
      <c r="F18" s="8">
        <v>101</v>
      </c>
      <c r="G18" s="8"/>
      <c r="H18" s="8"/>
    </row>
    <row r="19">
      <c r="B19" s="4">
        <v>15</v>
      </c>
      <c r="C19" s="9" t="s">
        <v>48</v>
      </c>
      <c r="D19" s="9" t="s">
        <v>237</v>
      </c>
      <c r="E19" s="8">
        <v>70</v>
      </c>
      <c r="F19" s="8">
        <v>88</v>
      </c>
      <c r="G19" s="8"/>
      <c r="H19" s="8"/>
    </row>
    <row r="20">
      <c r="B20" s="4">
        <v>16</v>
      </c>
      <c r="C20" s="9" t="s">
        <v>54</v>
      </c>
      <c r="D20" s="9" t="s">
        <v>238</v>
      </c>
      <c r="E20" s="8">
        <v>48</v>
      </c>
      <c r="F20" s="8">
        <v>64</v>
      </c>
      <c r="G20" s="8"/>
      <c r="H20" s="8"/>
    </row>
    <row r="21">
      <c r="B21" s="4">
        <v>17</v>
      </c>
      <c r="C21" s="9" t="s">
        <v>239</v>
      </c>
      <c r="D21" s="9" t="s">
        <v>240</v>
      </c>
      <c r="E21" s="8">
        <v>57</v>
      </c>
      <c r="F21" s="8">
        <v>86</v>
      </c>
      <c r="G21" s="8"/>
      <c r="H21" s="4"/>
    </row>
    <row r="22">
      <c r="B22" s="4">
        <v>18</v>
      </c>
      <c r="C22" s="9" t="s">
        <v>241</v>
      </c>
      <c r="D22" s="9" t="s">
        <v>242</v>
      </c>
      <c r="E22" s="8">
        <v>138</v>
      </c>
      <c r="F22" s="8">
        <v>11</v>
      </c>
      <c r="G22" s="8"/>
      <c r="H22" s="4"/>
    </row>
    <row r="23">
      <c r="B23" s="4">
        <v>19</v>
      </c>
      <c r="C23" s="9" t="s">
        <v>243</v>
      </c>
      <c r="D23" s="9" t="s">
        <v>244</v>
      </c>
      <c r="E23" s="8">
        <v>62</v>
      </c>
      <c r="F23" s="8">
        <v>77</v>
      </c>
      <c r="G23" s="8"/>
      <c r="H23" s="4"/>
    </row>
    <row r="24">
      <c r="B24" s="4">
        <v>20</v>
      </c>
      <c r="C24" s="9" t="s">
        <v>245</v>
      </c>
      <c r="D24" s="9" t="s">
        <v>246</v>
      </c>
      <c r="E24" s="8">
        <v>3</v>
      </c>
      <c r="F24" s="8">
        <v>140</v>
      </c>
      <c r="G24" s="8"/>
      <c r="H24" s="4"/>
    </row>
    <row r="25">
      <c r="B25" s="4">
        <v>21</v>
      </c>
      <c r="C25" s="9" t="s">
        <v>247</v>
      </c>
      <c r="D25" s="9" t="s">
        <v>248</v>
      </c>
      <c r="E25" s="8">
        <v>12</v>
      </c>
      <c r="F25" s="8" t="s">
        <v>147</v>
      </c>
      <c r="G25" s="4"/>
      <c r="H25" s="4" t="s">
        <v>158</v>
      </c>
    </row>
    <row r="26">
      <c r="B26" s="4">
        <v>22</v>
      </c>
      <c r="C26" s="9" t="s">
        <v>249</v>
      </c>
      <c r="D26" s="9" t="s">
        <v>250</v>
      </c>
      <c r="E26" s="8">
        <v>26</v>
      </c>
      <c r="F26" s="8">
        <v>30</v>
      </c>
      <c r="G26" s="4"/>
      <c r="H26" s="4" t="s">
        <v>27</v>
      </c>
    </row>
    <row r="27">
      <c r="B27" s="4">
        <v>23</v>
      </c>
      <c r="C27" s="9" t="s">
        <v>251</v>
      </c>
      <c r="D27" s="9" t="s">
        <v>252</v>
      </c>
      <c r="E27" s="8">
        <v>42</v>
      </c>
      <c r="F27" s="8">
        <v>60</v>
      </c>
      <c r="G27" s="4"/>
      <c r="H27" s="4"/>
    </row>
    <row r="28">
      <c r="B28" s="4">
        <v>24</v>
      </c>
      <c r="C28" s="11" t="s">
        <v>156</v>
      </c>
      <c r="D28" s="9" t="s">
        <v>253</v>
      </c>
      <c r="E28" s="8">
        <v>63</v>
      </c>
      <c r="F28" s="8">
        <v>63</v>
      </c>
      <c r="G28" s="8"/>
      <c r="H28" s="4"/>
    </row>
    <row r="29">
      <c r="B29" s="4">
        <v>25</v>
      </c>
      <c r="C29" s="11"/>
      <c r="D29" s="11"/>
      <c r="E29" s="8"/>
      <c r="F29" s="8"/>
      <c r="G29" s="8"/>
      <c r="H29" s="4"/>
    </row>
    <row r="30">
      <c r="B30" s="4">
        <v>26</v>
      </c>
      <c r="C30" s="11"/>
      <c r="D30" s="11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0"/>
      <c r="D33" s="10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2.75">
      <c r="C37" s="8" t="s">
        <v>17</v>
      </c>
      <c r="D37" s="8" t="s">
        <v>254</v>
      </c>
      <c r="E37" s="14"/>
    </row>
    <row r="38">
      <c r="C38" s="15" t="s">
        <v>255</v>
      </c>
      <c r="D38" s="4">
        <f>COUNTIF(E5:E34,"&lt;72")</f>
        <v>17</v>
      </c>
      <c r="E38" s="2"/>
    </row>
    <row r="39">
      <c r="C39" s="16" t="s">
        <v>256</v>
      </c>
      <c r="D39" s="26">
        <f>SUMPRODUCT((E5:E34&gt;=72)*(E5:E34&lt;=98))</f>
        <v>2</v>
      </c>
      <c r="E39" s="2"/>
    </row>
    <row r="40">
      <c r="C40" s="17" t="s">
        <v>257</v>
      </c>
      <c r="D40" s="27">
        <f>SUMPRODUCT((E5:E34&gt;=99)*(E5:E34&lt;=116))</f>
        <v>1</v>
      </c>
      <c r="E40" s="2"/>
    </row>
    <row r="41">
      <c r="C41" s="18" t="s">
        <v>258</v>
      </c>
      <c r="D41" s="28">
        <f>SUMPRODUCT((E5:E34&gt;=117)*(E5:E34&lt;=141))</f>
        <v>2</v>
      </c>
      <c r="E41" s="2"/>
    </row>
    <row r="42">
      <c r="C42" s="19" t="s">
        <v>259</v>
      </c>
      <c r="D42" s="29">
        <f>COUNTIF(E5:E34,"&gt;141")</f>
        <v>0</v>
      </c>
      <c r="E42" s="2"/>
    </row>
    <row r="43">
      <c r="C43" s="20" t="s">
        <v>11</v>
      </c>
      <c r="D43" s="21">
        <f>SUM(D38:D42)</f>
        <v>22</v>
      </c>
      <c r="E43" s="2"/>
    </row>
    <row r="44">
      <c r="C44" s="22" t="s">
        <v>12</v>
      </c>
      <c r="D44" s="23">
        <v>1</v>
      </c>
      <c r="E44" s="2"/>
    </row>
    <row r="45">
      <c r="C45" s="24" t="s">
        <v>13</v>
      </c>
      <c r="D45" s="4">
        <v>1</v>
      </c>
      <c r="E45" s="2"/>
    </row>
    <row r="46">
      <c r="C46" s="20" t="s">
        <v>14</v>
      </c>
      <c r="D46" s="21">
        <f>SUM(D43:D45)</f>
        <v>24</v>
      </c>
      <c r="E46" s="2"/>
    </row>
    <row r="49" ht="42.75">
      <c r="C49" s="8" t="s">
        <v>61</v>
      </c>
      <c r="D49" s="8" t="s">
        <v>254</v>
      </c>
    </row>
    <row r="50">
      <c r="C50" s="15" t="s">
        <v>255</v>
      </c>
      <c r="D50" s="30">
        <f>COUNTIF(F5:F34,"&lt;72")</f>
        <v>11</v>
      </c>
    </row>
    <row r="51">
      <c r="C51" s="16" t="s">
        <v>256</v>
      </c>
      <c r="D51" s="26">
        <f>SUMPRODUCT((F5:F34&gt;=72)*(F5:F34&lt;=98))</f>
        <v>6</v>
      </c>
    </row>
    <row r="52">
      <c r="C52" s="17" t="s">
        <v>257</v>
      </c>
      <c r="D52" s="27">
        <f>SUMPRODUCT((F5:F34&gt;=99)*(F5:F34&lt;=116))</f>
        <v>3</v>
      </c>
    </row>
    <row r="53">
      <c r="C53" s="18" t="s">
        <v>258</v>
      </c>
      <c r="D53" s="28">
        <f>SUMPRODUCT((F5:F34&gt;=117)*(F5:F34&lt;=141))</f>
        <v>2</v>
      </c>
    </row>
    <row r="54">
      <c r="C54" s="19" t="s">
        <v>259</v>
      </c>
      <c r="D54" s="29">
        <f>COUNTIF(F5:F34,"&gt;141")</f>
        <v>0</v>
      </c>
    </row>
    <row r="55">
      <c r="C55" s="20" t="s">
        <v>11</v>
      </c>
      <c r="D55" s="21">
        <f>SUM(D50:D54)</f>
        <v>22</v>
      </c>
    </row>
    <row r="56">
      <c r="C56" s="22" t="s">
        <v>12</v>
      </c>
      <c r="D56" s="23">
        <v>2</v>
      </c>
    </row>
    <row r="57">
      <c r="C57" s="24" t="s">
        <v>13</v>
      </c>
      <c r="D57" s="4">
        <f>COUNTIF(F5:F34,"Absent")</f>
        <v>0</v>
      </c>
    </row>
    <row r="58">
      <c r="C58" s="20" t="s">
        <v>14</v>
      </c>
      <c r="D58" s="21">
        <f>SUM(D55:D57)</f>
        <v>24</v>
      </c>
    </row>
    <row r="61" ht="42.75">
      <c r="C61" s="8" t="s">
        <v>62</v>
      </c>
      <c r="D61" s="8" t="s">
        <v>254</v>
      </c>
    </row>
    <row r="62">
      <c r="C62" s="15" t="s">
        <v>255</v>
      </c>
      <c r="D62" s="31">
        <f>COUNTIF(G5:G34,"&lt;72")</f>
        <v>0</v>
      </c>
    </row>
    <row r="63">
      <c r="C63" s="16" t="s">
        <v>256</v>
      </c>
      <c r="D63" s="26">
        <f>SUMPRODUCT((G5:G34&gt;=72)*(G5:G34&lt;=98))</f>
        <v>0</v>
      </c>
    </row>
    <row r="64">
      <c r="C64" s="17" t="s">
        <v>257</v>
      </c>
      <c r="D64" s="32">
        <f>SUMPRODUCT((G5:G34&gt;=99)*(G5:G34&lt;=116))</f>
        <v>0</v>
      </c>
    </row>
    <row r="65">
      <c r="C65" s="18" t="s">
        <v>258</v>
      </c>
      <c r="D65" s="28">
        <f>SUMPRODUCT((G5:G34&gt;=117)*(G5:G34&lt;=141))</f>
        <v>0</v>
      </c>
    </row>
    <row r="66">
      <c r="C66" s="19" t="s">
        <v>259</v>
      </c>
      <c r="D66" s="29">
        <f>COUNTIF(G5:G34,"&gt;141")</f>
        <v>0</v>
      </c>
    </row>
    <row r="67">
      <c r="C67" s="20" t="s">
        <v>11</v>
      </c>
      <c r="D67" s="21">
        <f>SUM(D62:D66)</f>
        <v>0</v>
      </c>
    </row>
    <row r="68">
      <c r="C68" s="22" t="s">
        <v>12</v>
      </c>
      <c r="D68" s="23">
        <f>COUNTIF(G5:G34,"Non évaluable")</f>
        <v>0</v>
      </c>
    </row>
    <row r="69">
      <c r="C69" s="24" t="s">
        <v>13</v>
      </c>
      <c r="D69" s="4">
        <f>COUNTIF(G5:G34,"Absent")</f>
        <v>0</v>
      </c>
    </row>
    <row r="70">
      <c r="C70" s="20" t="s">
        <v>14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3" operator="lessThan" id="{005A00FC-0085-44E0-92E0-004100B4001A}">
            <xm:f>72</xm:f>
            <x14:dxf>
              <fill>
                <patternFill patternType="solid">
                  <fgColor indexed="6"/>
                  <bgColor indexed="6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32" operator="between" id="{00C000DF-000E-4E73-8CCA-0033001400E4}">
            <xm:f>72</xm:f>
            <xm:f>98</xm:f>
            <x14:dxf>
              <fill>
                <patternFill patternType="solid">
                  <fgColor theme="5" tint="-0.24994659260841701"/>
                  <bgColor theme="5" tint="-0.24994659260841701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cellIs" priority="28" operator="lessThan" id="{00560062-002B-4855-8898-00C0000300F5}">
            <xm:f>72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7" operator="lessThan" id="{0075003C-0051-4F5B-A793-0020007A00DA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6" operator="between" id="{00E70040-0069-4B02-A5E6-006C007D0005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5" operator="between" id="{007600B0-00CA-4B81-B469-00EB0073007D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4" operator="between" id="{00750079-00E7-439B-8B84-0085007000CD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3" operator="greaterThan" id="{00F00033-00D4-41EA-BF74-009800990062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2" operator="greaterThan" id="{0085003B-0016-4608-AC66-00D6009F0052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4" operator="lessThan" id="{00BE0080-0025-47F0-9C32-007500260089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3" operator="between" id="{004F00A7-005A-44ED-BBB4-00E100050096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2" operator="between" id="{006600CD-003F-4614-8FE0-000C003F00F3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1" operator="between" id="{0042006D-00F6-4AB9-8720-00BA00A300DF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0" operator="greaterThan" id="{009E00CB-00CC-4408-A555-004C00E2001C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9" operator="greaterThan" id="{00F9000E-0076-4E06-8977-00CF00AC00D2}">
            <xm:f>141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8" operator="greaterThan" id="{00390030-00A4-4D5A-8DEA-00D6001A00B6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7" operator="greaterThan" id="{00FD0043-008D-42E0-BAB6-002000EA0047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6" operator="lessThan" id="{002E0016-00D5-4E5C-A0B0-000A00900070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5" operator="between" id="{00120080-00FB-405C-94EF-00ED00E50081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4" operator="between" id="{004200A9-000C-40FA-825A-00DC00560016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3" operator="between" id="{00C700D4-0086-4057-B87C-004300C900F6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2" operator="greaterThan" id="{003400A1-0055-42B3-BC40-003F00DE0016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1" operator="greaterThan" id="{00A000A8-003B-418A-9A79-00BB008F003A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G5:G34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J23" activeCellId="0" sqref="J23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260</v>
      </c>
      <c r="D2" s="4"/>
      <c r="F2" s="3" t="s">
        <v>20</v>
      </c>
      <c r="G2" s="3"/>
    </row>
    <row r="4">
      <c r="C4" s="5" t="s">
        <v>0</v>
      </c>
      <c r="D4" s="5" t="s">
        <v>1</v>
      </c>
      <c r="E4" s="6" t="s">
        <v>2</v>
      </c>
      <c r="F4" s="6" t="s">
        <v>21</v>
      </c>
      <c r="G4" s="6" t="s">
        <v>22</v>
      </c>
      <c r="H4" s="6" t="s">
        <v>3</v>
      </c>
    </row>
    <row r="5">
      <c r="B5" s="4">
        <v>1</v>
      </c>
      <c r="C5" s="7" t="s">
        <v>261</v>
      </c>
      <c r="D5" s="7" t="s">
        <v>262</v>
      </c>
      <c r="E5" s="8">
        <v>66</v>
      </c>
      <c r="F5" s="8">
        <v>101</v>
      </c>
      <c r="G5" s="8"/>
      <c r="H5" s="8"/>
    </row>
    <row r="6">
      <c r="B6" s="4">
        <v>2</v>
      </c>
      <c r="C6" s="9" t="s">
        <v>114</v>
      </c>
      <c r="D6" s="9" t="s">
        <v>263</v>
      </c>
      <c r="E6" s="8">
        <v>39</v>
      </c>
      <c r="F6" s="8">
        <v>60</v>
      </c>
      <c r="G6" s="8"/>
      <c r="H6" s="8"/>
    </row>
    <row r="7">
      <c r="B7" s="4">
        <v>3</v>
      </c>
      <c r="C7" s="9" t="s">
        <v>116</v>
      </c>
      <c r="D7" s="9" t="s">
        <v>264</v>
      </c>
      <c r="E7" s="8">
        <v>147</v>
      </c>
      <c r="F7" s="8">
        <v>137</v>
      </c>
      <c r="G7" s="8"/>
      <c r="H7" s="8"/>
    </row>
    <row r="8">
      <c r="B8" s="4">
        <v>4</v>
      </c>
      <c r="C8" s="9" t="s">
        <v>265</v>
      </c>
      <c r="D8" s="9" t="s">
        <v>266</v>
      </c>
      <c r="E8" s="8">
        <v>96</v>
      </c>
      <c r="F8" s="8">
        <v>100</v>
      </c>
      <c r="G8" s="8"/>
      <c r="H8" s="8"/>
    </row>
    <row r="9" ht="15" customHeight="1">
      <c r="B9" s="4">
        <v>5</v>
      </c>
      <c r="C9" s="9" t="s">
        <v>267</v>
      </c>
      <c r="D9" s="9" t="s">
        <v>268</v>
      </c>
      <c r="E9" s="8">
        <v>98</v>
      </c>
      <c r="F9" s="8">
        <v>128</v>
      </c>
      <c r="G9" s="8"/>
      <c r="H9" s="8"/>
    </row>
    <row r="10">
      <c r="B10" s="4">
        <v>6</v>
      </c>
      <c r="C10" s="9" t="s">
        <v>269</v>
      </c>
      <c r="D10" s="9" t="s">
        <v>270</v>
      </c>
      <c r="E10" s="8">
        <v>119</v>
      </c>
      <c r="F10" s="8">
        <v>134</v>
      </c>
      <c r="G10" s="8"/>
      <c r="H10" s="8"/>
    </row>
    <row r="11">
      <c r="B11" s="4">
        <v>7</v>
      </c>
      <c r="C11" s="9" t="s">
        <v>271</v>
      </c>
      <c r="D11" s="9" t="s">
        <v>272</v>
      </c>
      <c r="E11" s="8">
        <v>92</v>
      </c>
      <c r="F11" s="8">
        <v>107</v>
      </c>
      <c r="G11" s="8"/>
      <c r="H11" s="8"/>
    </row>
    <row r="12" ht="25.5">
      <c r="B12" s="4">
        <v>8</v>
      </c>
      <c r="C12" s="9" t="s">
        <v>273</v>
      </c>
      <c r="D12" s="9" t="s">
        <v>274</v>
      </c>
      <c r="E12" s="8">
        <v>0</v>
      </c>
      <c r="F12" s="8" t="s">
        <v>147</v>
      </c>
      <c r="G12" s="8"/>
      <c r="H12" s="8" t="s">
        <v>158</v>
      </c>
    </row>
    <row r="13">
      <c r="B13" s="4">
        <v>9</v>
      </c>
      <c r="C13" s="9" t="s">
        <v>275</v>
      </c>
      <c r="D13" s="9" t="s">
        <v>276</v>
      </c>
      <c r="E13" s="8">
        <v>137</v>
      </c>
      <c r="F13" s="8">
        <v>153</v>
      </c>
      <c r="G13" s="8"/>
      <c r="H13" s="8"/>
    </row>
    <row r="14">
      <c r="B14" s="4">
        <v>10</v>
      </c>
      <c r="C14" s="9" t="s">
        <v>277</v>
      </c>
      <c r="D14" s="9" t="s">
        <v>278</v>
      </c>
      <c r="E14" s="8">
        <v>81</v>
      </c>
      <c r="F14" s="8">
        <v>90</v>
      </c>
      <c r="G14" s="8"/>
      <c r="H14" s="8"/>
    </row>
    <row r="15">
      <c r="B15" s="4">
        <v>11</v>
      </c>
      <c r="C15" s="9" t="s">
        <v>279</v>
      </c>
      <c r="D15" s="9" t="s">
        <v>280</v>
      </c>
      <c r="E15" s="8">
        <v>90</v>
      </c>
      <c r="F15" s="8">
        <v>98</v>
      </c>
      <c r="G15" s="8"/>
      <c r="H15" s="8"/>
    </row>
    <row r="16" ht="15" customHeight="1">
      <c r="B16" s="4">
        <v>12</v>
      </c>
      <c r="C16" s="9" t="s">
        <v>281</v>
      </c>
      <c r="D16" s="9" t="s">
        <v>282</v>
      </c>
      <c r="E16" s="8">
        <v>73</v>
      </c>
      <c r="F16" s="8">
        <v>89</v>
      </c>
      <c r="G16" s="8"/>
      <c r="H16" s="8"/>
    </row>
    <row r="17">
      <c r="B17" s="4">
        <v>13</v>
      </c>
      <c r="C17" s="9" t="s">
        <v>176</v>
      </c>
      <c r="D17" s="9" t="s">
        <v>283</v>
      </c>
      <c r="E17" s="8">
        <v>99</v>
      </c>
      <c r="F17" s="8">
        <v>93</v>
      </c>
      <c r="G17" s="8"/>
      <c r="H17" s="8"/>
    </row>
    <row r="18">
      <c r="B18" s="4">
        <v>14</v>
      </c>
      <c r="C18" s="9" t="s">
        <v>284</v>
      </c>
      <c r="D18" s="9" t="s">
        <v>285</v>
      </c>
      <c r="E18" s="8">
        <v>92</v>
      </c>
      <c r="F18" s="8">
        <v>138</v>
      </c>
      <c r="G18" s="8"/>
      <c r="H18" s="8"/>
    </row>
    <row r="19">
      <c r="B19" s="4">
        <v>15</v>
      </c>
      <c r="C19" s="9" t="s">
        <v>95</v>
      </c>
      <c r="D19" s="9" t="s">
        <v>173</v>
      </c>
      <c r="E19" s="8">
        <v>127</v>
      </c>
      <c r="F19" s="8">
        <v>144</v>
      </c>
      <c r="G19" s="8"/>
      <c r="H19" s="8"/>
    </row>
    <row r="20">
      <c r="B20" s="4">
        <v>16</v>
      </c>
      <c r="C20" s="9" t="s">
        <v>286</v>
      </c>
      <c r="D20" s="9" t="s">
        <v>287</v>
      </c>
      <c r="E20" s="8">
        <v>67</v>
      </c>
      <c r="F20" s="8">
        <v>96</v>
      </c>
      <c r="G20" s="8"/>
      <c r="H20" s="8"/>
    </row>
    <row r="21">
      <c r="B21" s="4">
        <v>17</v>
      </c>
      <c r="C21" s="9" t="s">
        <v>50</v>
      </c>
      <c r="D21" s="9" t="s">
        <v>288</v>
      </c>
      <c r="E21" s="8">
        <v>88</v>
      </c>
      <c r="F21" s="8">
        <v>90</v>
      </c>
      <c r="G21" s="8"/>
      <c r="H21" s="4"/>
    </row>
    <row r="22">
      <c r="B22" s="4">
        <v>18</v>
      </c>
      <c r="C22" s="9" t="s">
        <v>289</v>
      </c>
      <c r="D22" s="9" t="s">
        <v>290</v>
      </c>
      <c r="E22" s="8" t="s">
        <v>26</v>
      </c>
      <c r="F22" s="8" t="s">
        <v>147</v>
      </c>
      <c r="G22" s="8"/>
      <c r="H22" s="4" t="s">
        <v>30</v>
      </c>
    </row>
    <row r="23">
      <c r="B23" s="4">
        <v>19</v>
      </c>
      <c r="C23" s="9" t="s">
        <v>291</v>
      </c>
      <c r="D23" s="9" t="s">
        <v>292</v>
      </c>
      <c r="E23" s="8">
        <v>43</v>
      </c>
      <c r="F23" s="8">
        <v>60</v>
      </c>
      <c r="G23" s="8"/>
      <c r="H23" s="4"/>
      <c r="J23" s="1" t="s">
        <v>293</v>
      </c>
    </row>
    <row r="24">
      <c r="B24" s="4">
        <v>20</v>
      </c>
      <c r="C24" s="9" t="s">
        <v>294</v>
      </c>
      <c r="D24" s="9" t="s">
        <v>295</v>
      </c>
      <c r="E24" s="8" t="s">
        <v>25</v>
      </c>
      <c r="F24" s="8" t="s">
        <v>147</v>
      </c>
      <c r="G24" s="8"/>
      <c r="H24" s="4" t="s">
        <v>158</v>
      </c>
    </row>
    <row r="25">
      <c r="B25" s="4">
        <v>21</v>
      </c>
      <c r="C25" s="9" t="s">
        <v>296</v>
      </c>
      <c r="D25" s="9" t="s">
        <v>297</v>
      </c>
      <c r="E25" s="8" t="s">
        <v>26</v>
      </c>
      <c r="F25" s="8" t="s">
        <v>147</v>
      </c>
      <c r="G25" s="4"/>
      <c r="H25" s="4" t="s">
        <v>30</v>
      </c>
    </row>
    <row r="26">
      <c r="B26" s="4">
        <v>22</v>
      </c>
      <c r="C26" s="9" t="s">
        <v>101</v>
      </c>
      <c r="D26" s="9" t="s">
        <v>298</v>
      </c>
      <c r="E26" s="8">
        <v>114</v>
      </c>
      <c r="F26" s="8">
        <v>142</v>
      </c>
      <c r="G26" s="4"/>
      <c r="H26" s="4"/>
    </row>
    <row r="27">
      <c r="B27" s="4">
        <v>23</v>
      </c>
      <c r="C27" s="9" t="s">
        <v>299</v>
      </c>
      <c r="D27" s="9" t="s">
        <v>300</v>
      </c>
      <c r="E27" s="8">
        <v>119</v>
      </c>
      <c r="F27" s="8">
        <v>134</v>
      </c>
      <c r="G27" s="4"/>
      <c r="H27" s="4"/>
    </row>
    <row r="28">
      <c r="B28" s="4">
        <v>24</v>
      </c>
      <c r="C28" s="11" t="s">
        <v>301</v>
      </c>
      <c r="D28" s="11" t="s">
        <v>302</v>
      </c>
      <c r="E28" s="8"/>
      <c r="F28" s="8">
        <v>159</v>
      </c>
      <c r="G28" s="8"/>
      <c r="H28" s="4"/>
    </row>
    <row r="29">
      <c r="B29" s="4">
        <v>25</v>
      </c>
      <c r="C29" s="11"/>
      <c r="D29" s="11"/>
      <c r="E29" s="8"/>
      <c r="F29" s="8"/>
      <c r="G29" s="8"/>
      <c r="H29" s="4"/>
    </row>
    <row r="30">
      <c r="B30" s="4">
        <v>26</v>
      </c>
      <c r="C30" s="11"/>
      <c r="D30" s="11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0"/>
      <c r="D33" s="10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2.75">
      <c r="C37" s="8" t="s">
        <v>17</v>
      </c>
      <c r="D37" s="8" t="s">
        <v>254</v>
      </c>
      <c r="E37" s="14"/>
    </row>
    <row r="38">
      <c r="C38" s="15" t="s">
        <v>255</v>
      </c>
      <c r="D38" s="4">
        <f>COUNTIF(E5:E34,"&lt;72")</f>
        <v>5</v>
      </c>
      <c r="E38" s="2"/>
    </row>
    <row r="39">
      <c r="C39" s="16" t="s">
        <v>256</v>
      </c>
      <c r="D39" s="26">
        <f>SUMPRODUCT((E5:E34&gt;=72)*(E5:E34&lt;=98))</f>
        <v>8</v>
      </c>
      <c r="E39" s="2"/>
    </row>
    <row r="40">
      <c r="C40" s="17" t="s">
        <v>257</v>
      </c>
      <c r="D40" s="27">
        <f>SUMPRODUCT((E5:E34&gt;=99)*(E5:E34&lt;=116))</f>
        <v>2</v>
      </c>
      <c r="E40" s="2"/>
    </row>
    <row r="41">
      <c r="C41" s="18" t="s">
        <v>258</v>
      </c>
      <c r="D41" s="28">
        <f>SUMPRODUCT((E5:E34&gt;=117)*(E5:E34&lt;=141))</f>
        <v>4</v>
      </c>
      <c r="E41" s="2"/>
    </row>
    <row r="42">
      <c r="C42" s="19" t="s">
        <v>259</v>
      </c>
      <c r="D42" s="29">
        <f>COUNTIF(E5:E34,"&gt;141")</f>
        <v>1</v>
      </c>
      <c r="E42" s="2"/>
    </row>
    <row r="43">
      <c r="C43" s="20" t="s">
        <v>11</v>
      </c>
      <c r="D43" s="21">
        <f>SUM(D38:D42)</f>
        <v>20</v>
      </c>
      <c r="E43" s="2"/>
    </row>
    <row r="44">
      <c r="C44" s="22" t="s">
        <v>12</v>
      </c>
      <c r="D44" s="23">
        <v>2</v>
      </c>
      <c r="E44" s="2"/>
    </row>
    <row r="45">
      <c r="C45" s="24" t="s">
        <v>13</v>
      </c>
      <c r="D45" s="4">
        <v>1</v>
      </c>
      <c r="E45" s="2"/>
    </row>
    <row r="46">
      <c r="C46" s="20" t="s">
        <v>14</v>
      </c>
      <c r="D46" s="21">
        <f>SUM(D43:D45)</f>
        <v>23</v>
      </c>
      <c r="E46" s="2"/>
    </row>
    <row r="49" ht="42.75">
      <c r="C49" s="8" t="s">
        <v>61</v>
      </c>
      <c r="D49" s="8" t="s">
        <v>254</v>
      </c>
    </row>
    <row r="50">
      <c r="C50" s="15" t="s">
        <v>255</v>
      </c>
      <c r="D50" s="30">
        <f>COUNTIF(F5:F34,"&lt;72")</f>
        <v>2</v>
      </c>
    </row>
    <row r="51">
      <c r="C51" s="16" t="s">
        <v>256</v>
      </c>
      <c r="D51" s="26">
        <f>SUMPRODUCT((F5:F34&gt;=72)*(F5:F34&lt;=98))</f>
        <v>6</v>
      </c>
    </row>
    <row r="52">
      <c r="C52" s="17" t="s">
        <v>257</v>
      </c>
      <c r="D52" s="27">
        <f>SUMPRODUCT((F5:F34&gt;=99)*(F5:F34&lt;=116))</f>
        <v>3</v>
      </c>
    </row>
    <row r="53">
      <c r="C53" s="18" t="s">
        <v>258</v>
      </c>
      <c r="D53" s="28">
        <f>SUMPRODUCT((F5:F34&gt;=117)*(F5:F34&lt;=141))</f>
        <v>5</v>
      </c>
    </row>
    <row r="54">
      <c r="C54" s="19" t="s">
        <v>259</v>
      </c>
      <c r="D54" s="29">
        <f>COUNTIF(F5:F34,"&gt;141")</f>
        <v>4</v>
      </c>
    </row>
    <row r="55">
      <c r="C55" s="20" t="s">
        <v>11</v>
      </c>
      <c r="D55" s="21">
        <f>SUM(D50:D54)</f>
        <v>20</v>
      </c>
    </row>
    <row r="56">
      <c r="C56" s="22" t="s">
        <v>12</v>
      </c>
      <c r="D56" s="23">
        <v>4</v>
      </c>
    </row>
    <row r="57">
      <c r="C57" s="24" t="s">
        <v>13</v>
      </c>
      <c r="D57" s="4">
        <f>COUNTIF(F5:F34,"Absent")</f>
        <v>0</v>
      </c>
    </row>
    <row r="58">
      <c r="C58" s="20" t="s">
        <v>14</v>
      </c>
      <c r="D58" s="21">
        <f>SUM(D55:D57)</f>
        <v>24</v>
      </c>
    </row>
    <row r="61" ht="42.75">
      <c r="C61" s="8" t="s">
        <v>62</v>
      </c>
      <c r="D61" s="8" t="s">
        <v>254</v>
      </c>
    </row>
    <row r="62">
      <c r="C62" s="15" t="s">
        <v>255</v>
      </c>
      <c r="D62" s="31">
        <f>COUNTIF(G5:G34,"&lt;72")</f>
        <v>0</v>
      </c>
    </row>
    <row r="63">
      <c r="C63" s="16" t="s">
        <v>256</v>
      </c>
      <c r="D63" s="26">
        <f>SUMPRODUCT((G5:G34&gt;=72)*(G5:G34&lt;=98))</f>
        <v>0</v>
      </c>
    </row>
    <row r="64">
      <c r="C64" s="17" t="s">
        <v>257</v>
      </c>
      <c r="D64" s="32">
        <f>SUMPRODUCT((G5:G34&gt;=99)*(G5:G34&lt;=116))</f>
        <v>0</v>
      </c>
    </row>
    <row r="65">
      <c r="C65" s="18" t="s">
        <v>258</v>
      </c>
      <c r="D65" s="28">
        <f>SUMPRODUCT((G5:G34&gt;=117)*(G5:G34&lt;=141))</f>
        <v>0</v>
      </c>
    </row>
    <row r="66">
      <c r="C66" s="19" t="s">
        <v>259</v>
      </c>
      <c r="D66" s="29">
        <f>COUNTIF(G5:G34,"&gt;141")</f>
        <v>0</v>
      </c>
    </row>
    <row r="67">
      <c r="C67" s="20" t="s">
        <v>11</v>
      </c>
      <c r="D67" s="21">
        <f>SUM(D62:D66)</f>
        <v>0</v>
      </c>
    </row>
    <row r="68">
      <c r="C68" s="22" t="s">
        <v>12</v>
      </c>
      <c r="D68" s="23">
        <f>COUNTIF(G5:G34,"Non évaluable")</f>
        <v>0</v>
      </c>
    </row>
    <row r="69">
      <c r="C69" s="24" t="s">
        <v>13</v>
      </c>
      <c r="D69" s="4">
        <f>COUNTIF(G5:G34,"Absent")</f>
        <v>0</v>
      </c>
    </row>
    <row r="70">
      <c r="C70" s="20" t="s">
        <v>14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008700CE-00B9-4790-9CB7-001000840091}">
            <xm:f>72</xm:f>
            <x14:dxf>
              <fill>
                <patternFill patternType="solid">
                  <fgColor indexed="6"/>
                  <bgColor indexed="6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22" operator="between" id="{00AE00A1-0032-4097-A338-005E00110083}">
            <xm:f>72</xm:f>
            <xm:f>98</xm:f>
            <x14:dxf>
              <fill>
                <patternFill patternType="solid">
                  <fgColor theme="5" tint="-0.24994659260841701"/>
                  <bgColor theme="5" tint="-0.24994659260841701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cellIs" priority="21" operator="lessThan" id="{006F00F7-00C2-4235-B459-002100E00010}">
            <xm:f>72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0" operator="lessThan" id="{007E007C-00AE-4BED-AB50-000600B20051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9" operator="between" id="{00C9004A-00D8-4546-B973-000A008D0033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8" operator="between" id="{00EA002F-0044-44DA-B835-00A300A800E9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7" operator="between" id="{006400C9-00A4-4112-8DE8-00AD00500024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6" operator="greaterThan" id="{00B000C2-00BC-487D-9F64-004000CF0056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5" operator="greaterThan" id="{008E0059-00BE-42A5-821D-007400CC0049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4" operator="lessThan" id="{0066002C-003E-4E41-A1DD-000F00FD0067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3" operator="between" id="{00D40005-0088-407E-882E-00BF00D9008E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2" operator="between" id="{004B0085-00DA-4701-B500-001800450057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1" operator="between" id="{001F00DA-0034-4AB8-9549-00DB00F900A6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0" operator="greaterThan" id="{00B600D9-008C-4128-AB6B-006000E90031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9" operator="greaterThan" id="{007800B8-005C-4B21-89E9-005700980066}">
            <xm:f>141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8" operator="greaterThan" id="{005100EE-00D3-44AA-931F-004D00D000A1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7" operator="greaterThan" id="{002F00A3-0076-48FD-BAAB-009C00C900CC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6" operator="lessThan" id="{00F6003E-007B-4F90-95B6-00A200040060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5" operator="between" id="{009400AD-0093-4AF2-A16C-00DA00960013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4" operator="between" id="{009A005F-0025-4ECD-B3D3-003700FA0063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3" operator="between" id="{00D2001A-00C2-4672-A054-001E00FB00EE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2" operator="greaterThan" id="{004B004D-0098-4B37-8D99-005A00BC00C6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1" operator="greaterThan" id="{001E00B5-002C-44BA-B76E-007F0027002E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G5:G34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L21" activeCellId="0" sqref="L21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111</v>
      </c>
      <c r="D2" s="4"/>
      <c r="F2" s="3" t="s">
        <v>20</v>
      </c>
      <c r="G2" s="3"/>
    </row>
    <row r="4">
      <c r="C4" s="5" t="s">
        <v>0</v>
      </c>
      <c r="D4" s="5" t="s">
        <v>1</v>
      </c>
      <c r="E4" s="6" t="s">
        <v>2</v>
      </c>
      <c r="F4" s="6" t="s">
        <v>21</v>
      </c>
      <c r="G4" s="6" t="s">
        <v>22</v>
      </c>
      <c r="H4" s="6" t="s">
        <v>3</v>
      </c>
    </row>
    <row r="5">
      <c r="B5" s="4">
        <v>1</v>
      </c>
      <c r="C5" s="10"/>
      <c r="D5" s="10"/>
      <c r="E5" s="8"/>
      <c r="F5" s="8"/>
      <c r="G5" s="8"/>
      <c r="H5" s="8"/>
    </row>
    <row r="6">
      <c r="B6" s="4">
        <v>2</v>
      </c>
      <c r="C6" s="10"/>
      <c r="D6" s="10"/>
      <c r="E6" s="8"/>
      <c r="F6" s="8"/>
      <c r="G6" s="8"/>
      <c r="H6" s="8"/>
    </row>
    <row r="7">
      <c r="B7" s="4">
        <v>3</v>
      </c>
      <c r="C7" s="10"/>
      <c r="D7" s="10"/>
      <c r="E7" s="8"/>
      <c r="F7" s="8"/>
      <c r="G7" s="8"/>
      <c r="H7" s="8"/>
    </row>
    <row r="8">
      <c r="B8" s="4">
        <v>4</v>
      </c>
      <c r="C8" s="10"/>
      <c r="D8" s="10"/>
      <c r="E8" s="8"/>
      <c r="F8" s="8"/>
      <c r="G8" s="8"/>
      <c r="H8" s="8"/>
    </row>
    <row r="9" ht="15" customHeight="1">
      <c r="B9" s="4">
        <v>5</v>
      </c>
      <c r="C9" s="10"/>
      <c r="D9" s="10"/>
      <c r="E9" s="8"/>
      <c r="F9" s="8"/>
      <c r="G9" s="8"/>
      <c r="H9" s="8"/>
    </row>
    <row r="10">
      <c r="B10" s="4">
        <v>6</v>
      </c>
      <c r="C10" s="10"/>
      <c r="D10" s="10"/>
      <c r="E10" s="8"/>
      <c r="F10" s="8"/>
      <c r="G10" s="8"/>
      <c r="H10" s="8"/>
    </row>
    <row r="11">
      <c r="B11" s="4">
        <v>7</v>
      </c>
      <c r="C11" s="10"/>
      <c r="D11" s="10"/>
      <c r="E11" s="8"/>
      <c r="F11" s="8"/>
      <c r="G11" s="8"/>
      <c r="H11" s="8"/>
    </row>
    <row r="12">
      <c r="B12" s="4">
        <v>8</v>
      </c>
      <c r="C12" s="10"/>
      <c r="D12" s="10"/>
      <c r="E12" s="8"/>
      <c r="F12" s="8"/>
      <c r="G12" s="8"/>
      <c r="H12" s="8"/>
    </row>
    <row r="13">
      <c r="B13" s="4">
        <v>9</v>
      </c>
      <c r="C13" s="10"/>
      <c r="D13" s="10"/>
      <c r="E13" s="8"/>
      <c r="F13" s="8"/>
      <c r="G13" s="8"/>
      <c r="H13" s="8"/>
    </row>
    <row r="14">
      <c r="B14" s="4">
        <v>10</v>
      </c>
      <c r="C14" s="10"/>
      <c r="D14" s="10"/>
      <c r="E14" s="8"/>
      <c r="F14" s="8"/>
      <c r="G14" s="8"/>
      <c r="H14" s="8"/>
    </row>
    <row r="15">
      <c r="B15" s="4">
        <v>11</v>
      </c>
      <c r="C15" s="10"/>
      <c r="D15" s="10"/>
      <c r="E15" s="8"/>
      <c r="F15" s="8"/>
      <c r="G15" s="8"/>
      <c r="H15" s="8"/>
    </row>
    <row r="16" ht="15" customHeight="1">
      <c r="B16" s="4">
        <v>12</v>
      </c>
      <c r="C16" s="10"/>
      <c r="D16" s="10"/>
      <c r="E16" s="8"/>
      <c r="F16" s="8"/>
      <c r="G16" s="8"/>
      <c r="H16" s="8"/>
    </row>
    <row r="17">
      <c r="B17" s="4">
        <v>13</v>
      </c>
      <c r="C17" s="10"/>
      <c r="D17" s="10"/>
      <c r="E17" s="8"/>
      <c r="F17" s="8"/>
      <c r="G17" s="8"/>
      <c r="H17" s="8"/>
    </row>
    <row r="18">
      <c r="B18" s="4">
        <v>14</v>
      </c>
      <c r="C18" s="10"/>
      <c r="D18" s="10"/>
      <c r="E18" s="8"/>
      <c r="F18" s="8"/>
      <c r="G18" s="8"/>
      <c r="H18" s="8"/>
    </row>
    <row r="19">
      <c r="B19" s="4">
        <v>15</v>
      </c>
      <c r="C19" s="10"/>
      <c r="D19" s="10"/>
      <c r="E19" s="8"/>
      <c r="F19" s="8"/>
      <c r="G19" s="8"/>
      <c r="H19" s="8"/>
    </row>
    <row r="20">
      <c r="B20" s="4">
        <v>16</v>
      </c>
      <c r="C20" s="10"/>
      <c r="D20" s="10"/>
      <c r="E20" s="8"/>
      <c r="F20" s="8"/>
      <c r="G20" s="8"/>
      <c r="H20" s="8"/>
    </row>
    <row r="21">
      <c r="B21" s="4">
        <v>17</v>
      </c>
      <c r="C21" s="10"/>
      <c r="D21" s="10"/>
      <c r="E21" s="8"/>
      <c r="F21" s="8"/>
      <c r="G21" s="8"/>
      <c r="H21" s="4"/>
    </row>
    <row r="22">
      <c r="B22" s="4">
        <v>18</v>
      </c>
      <c r="C22" s="10"/>
      <c r="D22" s="10"/>
      <c r="E22" s="8"/>
      <c r="F22" s="8"/>
      <c r="G22" s="8"/>
      <c r="H22" s="4"/>
    </row>
    <row r="23">
      <c r="B23" s="4">
        <v>19</v>
      </c>
      <c r="C23" s="3"/>
      <c r="D23" s="3"/>
      <c r="E23" s="8"/>
      <c r="F23" s="8"/>
      <c r="G23" s="8"/>
      <c r="H23" s="4"/>
    </row>
    <row r="24">
      <c r="B24" s="4">
        <v>20</v>
      </c>
      <c r="C24" s="11"/>
      <c r="D24" s="11"/>
      <c r="E24" s="8"/>
      <c r="F24" s="8"/>
      <c r="G24" s="8"/>
      <c r="H24" s="4"/>
    </row>
    <row r="25">
      <c r="B25" s="4">
        <v>21</v>
      </c>
      <c r="C25" s="11"/>
      <c r="D25" s="11"/>
      <c r="E25" s="8"/>
      <c r="F25" s="8"/>
      <c r="G25" s="4"/>
      <c r="H25" s="4"/>
    </row>
    <row r="26">
      <c r="B26" s="4">
        <v>22</v>
      </c>
      <c r="C26" s="11"/>
      <c r="D26" s="11"/>
      <c r="E26" s="8"/>
      <c r="F26" s="8"/>
      <c r="G26" s="4"/>
      <c r="H26" s="4"/>
    </row>
    <row r="27">
      <c r="B27" s="4">
        <v>23</v>
      </c>
      <c r="C27" s="11"/>
      <c r="D27" s="11"/>
      <c r="E27" s="8"/>
      <c r="F27" s="8"/>
      <c r="G27" s="4"/>
      <c r="H27" s="4"/>
    </row>
    <row r="28">
      <c r="B28" s="4">
        <v>24</v>
      </c>
      <c r="C28" s="11"/>
      <c r="D28" s="11"/>
      <c r="E28" s="8"/>
      <c r="F28" s="8"/>
      <c r="G28" s="8"/>
      <c r="H28" s="4"/>
    </row>
    <row r="29">
      <c r="B29" s="4">
        <v>25</v>
      </c>
      <c r="C29" s="11"/>
      <c r="D29" s="11"/>
      <c r="E29" s="8"/>
      <c r="F29" s="8"/>
      <c r="G29" s="8"/>
      <c r="H29" s="4"/>
    </row>
    <row r="30">
      <c r="B30" s="4">
        <v>26</v>
      </c>
      <c r="C30" s="11"/>
      <c r="D30" s="11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0"/>
      <c r="D33" s="10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5">
      <c r="C37" s="8" t="s">
        <v>17</v>
      </c>
      <c r="D37" s="8" t="s">
        <v>254</v>
      </c>
      <c r="E37" s="14"/>
    </row>
    <row r="38">
      <c r="C38" s="15" t="s">
        <v>255</v>
      </c>
      <c r="D38" s="4">
        <f>COUNTIF(E5:E34,"&lt;72")</f>
        <v>0</v>
      </c>
      <c r="E38" s="2"/>
    </row>
    <row r="39">
      <c r="C39" s="16" t="s">
        <v>256</v>
      </c>
      <c r="D39" s="26">
        <f>SUMPRODUCT((E5:E34&gt;=72)*(E5:E34&lt;=98))</f>
        <v>0</v>
      </c>
      <c r="E39" s="2"/>
    </row>
    <row r="40">
      <c r="C40" s="17" t="s">
        <v>257</v>
      </c>
      <c r="D40" s="27">
        <f>SUMPRODUCT((E5:E34&gt;=99)*(E5:E34&lt;=116))</f>
        <v>0</v>
      </c>
      <c r="E40" s="2"/>
    </row>
    <row r="41">
      <c r="C41" s="18" t="s">
        <v>258</v>
      </c>
      <c r="D41" s="28">
        <f>SUMPRODUCT((E5:E34&gt;=117)*(E5:E34&lt;=141))</f>
        <v>0</v>
      </c>
      <c r="E41" s="2"/>
    </row>
    <row r="42">
      <c r="C42" s="19" t="s">
        <v>259</v>
      </c>
      <c r="D42" s="29">
        <f>COUNTIF(E5:E34,"&gt;141")</f>
        <v>0</v>
      </c>
      <c r="E42" s="2"/>
    </row>
    <row r="43">
      <c r="C43" s="20" t="s">
        <v>11</v>
      </c>
      <c r="D43" s="21">
        <f>SUM(D38:D42)</f>
        <v>0</v>
      </c>
      <c r="E43" s="2"/>
    </row>
    <row r="44">
      <c r="C44" s="22" t="s">
        <v>12</v>
      </c>
      <c r="D44" s="23">
        <f>COUNTIF(E5:E34,"Non évaluable")</f>
        <v>0</v>
      </c>
      <c r="E44" s="2"/>
    </row>
    <row r="45">
      <c r="C45" s="24" t="s">
        <v>13</v>
      </c>
      <c r="D45" s="4">
        <f>COUNTIF(E5:E34,"Absent")</f>
        <v>0</v>
      </c>
      <c r="E45" s="2"/>
    </row>
    <row r="46">
      <c r="C46" s="20" t="s">
        <v>14</v>
      </c>
      <c r="D46" s="21">
        <f>SUM(D43:D45)</f>
        <v>0</v>
      </c>
      <c r="E46" s="2"/>
    </row>
    <row r="49" ht="45">
      <c r="C49" s="8" t="s">
        <v>61</v>
      </c>
      <c r="D49" s="8" t="s">
        <v>254</v>
      </c>
    </row>
    <row r="50">
      <c r="C50" s="15" t="s">
        <v>255</v>
      </c>
      <c r="D50" s="30">
        <f>COUNTIF(F5:F34,"&lt;72")</f>
        <v>0</v>
      </c>
    </row>
    <row r="51">
      <c r="C51" s="16" t="s">
        <v>256</v>
      </c>
      <c r="D51" s="26">
        <f>SUMPRODUCT((F5:F34&gt;=72)*(F5:F34&lt;=98))</f>
        <v>0</v>
      </c>
    </row>
    <row r="52">
      <c r="C52" s="17" t="s">
        <v>257</v>
      </c>
      <c r="D52" s="27">
        <f>SUMPRODUCT((F5:F34&gt;=99)*(F5:F34&lt;=116))</f>
        <v>0</v>
      </c>
    </row>
    <row r="53">
      <c r="C53" s="18" t="s">
        <v>258</v>
      </c>
      <c r="D53" s="28">
        <f>SUMPRODUCT((F5:F34&gt;=117)*(F5:F34&lt;=141))</f>
        <v>0</v>
      </c>
    </row>
    <row r="54">
      <c r="C54" s="19" t="s">
        <v>259</v>
      </c>
      <c r="D54" s="29">
        <f>COUNTIF(F5:F34,"&gt;141")</f>
        <v>0</v>
      </c>
    </row>
    <row r="55">
      <c r="C55" s="20" t="s">
        <v>11</v>
      </c>
      <c r="D55" s="21">
        <f>SUM(D50:D54)</f>
        <v>0</v>
      </c>
    </row>
    <row r="56">
      <c r="C56" s="22" t="s">
        <v>12</v>
      </c>
      <c r="D56" s="23">
        <f>COUNTIF(F5:F34,"Non évaluable")</f>
        <v>0</v>
      </c>
    </row>
    <row r="57">
      <c r="C57" s="24" t="s">
        <v>13</v>
      </c>
      <c r="D57" s="4">
        <f>COUNTIF(F5:F34,"Absent")</f>
        <v>0</v>
      </c>
    </row>
    <row r="58">
      <c r="C58" s="20" t="s">
        <v>14</v>
      </c>
      <c r="D58" s="21">
        <f>SUM(D55:D57)</f>
        <v>0</v>
      </c>
    </row>
    <row r="61" ht="45">
      <c r="C61" s="8" t="s">
        <v>62</v>
      </c>
      <c r="D61" s="8" t="s">
        <v>254</v>
      </c>
    </row>
    <row r="62">
      <c r="C62" s="15" t="s">
        <v>255</v>
      </c>
      <c r="D62" s="31">
        <f>COUNTIF(G5:G34,"&lt;72")</f>
        <v>0</v>
      </c>
    </row>
    <row r="63">
      <c r="C63" s="16" t="s">
        <v>256</v>
      </c>
      <c r="D63" s="26">
        <f>SUMPRODUCT((G5:G34&gt;=72)*(G5:G34&lt;=98))</f>
        <v>0</v>
      </c>
    </row>
    <row r="64">
      <c r="C64" s="17" t="s">
        <v>257</v>
      </c>
      <c r="D64" s="32">
        <f>SUMPRODUCT((G5:G34&gt;=99)*(G5:G34&lt;=116))</f>
        <v>0</v>
      </c>
    </row>
    <row r="65">
      <c r="C65" s="18" t="s">
        <v>258</v>
      </c>
      <c r="D65" s="28">
        <f>SUMPRODUCT((G5:G34&gt;=117)*(G5:G34&lt;=141))</f>
        <v>0</v>
      </c>
    </row>
    <row r="66">
      <c r="C66" s="19" t="s">
        <v>259</v>
      </c>
      <c r="D66" s="29">
        <f>COUNTIF(G5:G34,"&gt;141")</f>
        <v>0</v>
      </c>
    </row>
    <row r="67">
      <c r="C67" s="20" t="s">
        <v>11</v>
      </c>
      <c r="D67" s="21">
        <f>SUM(D62:D66)</f>
        <v>0</v>
      </c>
    </row>
    <row r="68">
      <c r="C68" s="22" t="s">
        <v>12</v>
      </c>
      <c r="D68" s="23">
        <f>COUNTIF(G5:G34,"Non évaluable")</f>
        <v>0</v>
      </c>
    </row>
    <row r="69">
      <c r="C69" s="24" t="s">
        <v>13</v>
      </c>
      <c r="D69" s="4">
        <f>COUNTIF(G5:G34,"Absent")</f>
        <v>0</v>
      </c>
    </row>
    <row r="70">
      <c r="C70" s="20" t="s">
        <v>14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00FF008E-008B-4F11-9D83-002C00EC0027}">
            <xm:f>72</xm:f>
            <x14:dxf>
              <fill>
                <patternFill patternType="solid">
                  <fgColor indexed="6"/>
                  <bgColor indexed="6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22" operator="between" id="{003500CA-0005-426F-B2E0-00EA00AD0086}">
            <xm:f>72</xm:f>
            <xm:f>98</xm:f>
            <x14:dxf>
              <fill>
                <patternFill patternType="solid">
                  <fgColor theme="5" tint="-0.24994659260841701"/>
                  <bgColor theme="5" tint="-0.24994659260841701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cellIs" priority="15" operator="greaterThan" id="{00EB0044-00D8-4ABD-A933-008B002400C1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6" operator="greaterThan" id="{001700D8-00C1-4AF0-BDAC-000C00C30000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7" operator="between" id="{001600BD-009A-438F-B684-000B000400AD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8" operator="between" id="{006E00EB-00D9-44AD-B532-000E00A80047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9" operator="between" id="{004F00A6-00AB-4F4F-8DD7-0067007600FD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0" operator="lessThan" id="{00210076-00E2-4B74-B14B-000900B2006F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1" operator="lessThan" id="{0062008C-009D-4E1B-A540-00E0008100E6}">
            <xm:f>72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7" operator="greaterThan" id="{00710061-0003-4E73-B456-0018009A0045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8" operator="greaterThan" id="{00E30018-00D1-4D74-9E6C-002B00C8007A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9" operator="greaterThan" id="{00EA0019-00B8-4C03-90AE-004200210084}">
            <xm:f>141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0" operator="greaterThan" id="{00DC00B7-00EC-4297-B3BD-006000F90039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1" operator="between" id="{004D006B-0030-48D3-828B-00CF00D00086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2" operator="between" id="{00EC004F-002E-4A68-8500-0016009600F8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3" operator="between" id="{0083003D-00FD-4249-88AC-00E400910050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4" operator="lessThan" id="{0010006A-008F-4489-8692-00D8009D00F7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" operator="greaterThan" id="{00620080-0075-4B69-AF7A-000A0039005F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2" operator="greaterThan" id="{0015005F-001E-4BC5-9904-00CE0097000B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3" operator="between" id="{0038007C-00A6-4541-8DB2-0069004300AF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4" operator="between" id="{004300DD-0030-49E3-9CC5-00C600540044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5" operator="between" id="{00680035-00F6-405C-9E7E-007600E7006A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6" operator="lessThan" id="{00D10068-003B-4C22-8058-00DB0004008D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G5:G34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M10" activeCellId="0" sqref="M10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111</v>
      </c>
      <c r="D2" s="4"/>
      <c r="F2" s="3" t="s">
        <v>20</v>
      </c>
      <c r="G2" s="3"/>
    </row>
    <row r="4">
      <c r="C4" s="5" t="s">
        <v>0</v>
      </c>
      <c r="D4" s="5" t="s">
        <v>1</v>
      </c>
      <c r="E4" s="6" t="s">
        <v>2</v>
      </c>
      <c r="F4" s="6" t="s">
        <v>21</v>
      </c>
      <c r="G4" s="6" t="s">
        <v>22</v>
      </c>
      <c r="H4" s="6" t="s">
        <v>3</v>
      </c>
    </row>
    <row r="5">
      <c r="B5" s="4">
        <v>1</v>
      </c>
      <c r="C5" s="10"/>
      <c r="D5" s="10"/>
      <c r="E5" s="8"/>
      <c r="F5" s="8"/>
      <c r="G5" s="8"/>
      <c r="H5" s="8"/>
    </row>
    <row r="6">
      <c r="B6" s="4">
        <v>2</v>
      </c>
      <c r="C6" s="10"/>
      <c r="D6" s="10"/>
      <c r="E6" s="8"/>
      <c r="F6" s="8"/>
      <c r="G6" s="8"/>
      <c r="H6" s="8"/>
    </row>
    <row r="7">
      <c r="B7" s="4">
        <v>3</v>
      </c>
      <c r="C7" s="10"/>
      <c r="D7" s="10"/>
      <c r="E7" s="8"/>
      <c r="F7" s="8"/>
      <c r="G7" s="8"/>
      <c r="H7" s="8"/>
    </row>
    <row r="8">
      <c r="B8" s="4">
        <v>4</v>
      </c>
      <c r="C8" s="10"/>
      <c r="D8" s="10"/>
      <c r="E8" s="8"/>
      <c r="F8" s="8"/>
      <c r="G8" s="8"/>
      <c r="H8" s="8"/>
    </row>
    <row r="9" ht="15" customHeight="1">
      <c r="B9" s="4">
        <v>5</v>
      </c>
      <c r="C9" s="10"/>
      <c r="D9" s="10"/>
      <c r="E9" s="8"/>
      <c r="F9" s="8"/>
      <c r="G9" s="8"/>
      <c r="H9" s="8"/>
    </row>
    <row r="10">
      <c r="B10" s="4">
        <v>6</v>
      </c>
      <c r="C10" s="10"/>
      <c r="D10" s="10"/>
      <c r="E10" s="8"/>
      <c r="F10" s="8"/>
      <c r="G10" s="8"/>
      <c r="H10" s="8"/>
    </row>
    <row r="11">
      <c r="B11" s="4">
        <v>7</v>
      </c>
      <c r="C11" s="10"/>
      <c r="D11" s="10"/>
      <c r="E11" s="8"/>
      <c r="F11" s="8"/>
      <c r="G11" s="8"/>
      <c r="H11" s="8"/>
    </row>
    <row r="12">
      <c r="B12" s="4">
        <v>8</v>
      </c>
      <c r="C12" s="10"/>
      <c r="D12" s="10"/>
      <c r="E12" s="8"/>
      <c r="F12" s="8"/>
      <c r="G12" s="8"/>
      <c r="H12" s="8"/>
    </row>
    <row r="13">
      <c r="B13" s="4">
        <v>9</v>
      </c>
      <c r="C13" s="10"/>
      <c r="D13" s="10"/>
      <c r="E13" s="8"/>
      <c r="F13" s="8"/>
      <c r="G13" s="8"/>
      <c r="H13" s="8"/>
    </row>
    <row r="14">
      <c r="B14" s="4">
        <v>10</v>
      </c>
      <c r="C14" s="10"/>
      <c r="D14" s="10"/>
      <c r="E14" s="8"/>
      <c r="F14" s="8"/>
      <c r="G14" s="8"/>
      <c r="H14" s="8"/>
    </row>
    <row r="15">
      <c r="B15" s="4">
        <v>11</v>
      </c>
      <c r="C15" s="10"/>
      <c r="D15" s="10"/>
      <c r="E15" s="8"/>
      <c r="F15" s="8"/>
      <c r="G15" s="8"/>
      <c r="H15" s="8"/>
    </row>
    <row r="16" ht="15" customHeight="1">
      <c r="B16" s="4">
        <v>12</v>
      </c>
      <c r="C16" s="10"/>
      <c r="D16" s="10"/>
      <c r="E16" s="8"/>
      <c r="F16" s="8"/>
      <c r="G16" s="8"/>
      <c r="H16" s="8"/>
    </row>
    <row r="17">
      <c r="B17" s="4">
        <v>13</v>
      </c>
      <c r="C17" s="10"/>
      <c r="D17" s="10"/>
      <c r="E17" s="8"/>
      <c r="F17" s="8"/>
      <c r="G17" s="8"/>
      <c r="H17" s="8"/>
    </row>
    <row r="18">
      <c r="B18" s="4">
        <v>14</v>
      </c>
      <c r="C18" s="10"/>
      <c r="D18" s="10"/>
      <c r="E18" s="8"/>
      <c r="F18" s="8"/>
      <c r="G18" s="8"/>
      <c r="H18" s="8"/>
    </row>
    <row r="19">
      <c r="B19" s="4">
        <v>15</v>
      </c>
      <c r="C19" s="10"/>
      <c r="D19" s="10"/>
      <c r="E19" s="8"/>
      <c r="F19" s="8"/>
      <c r="G19" s="8"/>
      <c r="H19" s="8"/>
    </row>
    <row r="20">
      <c r="B20" s="4">
        <v>16</v>
      </c>
      <c r="C20" s="10"/>
      <c r="D20" s="10"/>
      <c r="E20" s="8"/>
      <c r="F20" s="8"/>
      <c r="G20" s="8"/>
      <c r="H20" s="8"/>
    </row>
    <row r="21">
      <c r="B21" s="4">
        <v>17</v>
      </c>
      <c r="C21" s="10"/>
      <c r="D21" s="10"/>
      <c r="E21" s="8"/>
      <c r="F21" s="8"/>
      <c r="G21" s="8"/>
      <c r="H21" s="4"/>
    </row>
    <row r="22">
      <c r="B22" s="4">
        <v>18</v>
      </c>
      <c r="C22" s="10"/>
      <c r="D22" s="10"/>
      <c r="E22" s="8"/>
      <c r="F22" s="8"/>
      <c r="G22" s="8"/>
      <c r="H22" s="4"/>
    </row>
    <row r="23">
      <c r="B23" s="4">
        <v>19</v>
      </c>
      <c r="C23" s="3"/>
      <c r="D23" s="3"/>
      <c r="E23" s="8"/>
      <c r="F23" s="8"/>
      <c r="G23" s="8"/>
      <c r="H23" s="4"/>
    </row>
    <row r="24">
      <c r="B24" s="4">
        <v>20</v>
      </c>
      <c r="C24" s="11"/>
      <c r="D24" s="11"/>
      <c r="E24" s="8"/>
      <c r="F24" s="8"/>
      <c r="G24" s="8"/>
      <c r="H24" s="4"/>
    </row>
    <row r="25">
      <c r="B25" s="4">
        <v>21</v>
      </c>
      <c r="C25" s="11"/>
      <c r="D25" s="11"/>
      <c r="E25" s="8"/>
      <c r="F25" s="8"/>
      <c r="G25" s="4"/>
      <c r="H25" s="4"/>
    </row>
    <row r="26">
      <c r="B26" s="4">
        <v>22</v>
      </c>
      <c r="C26" s="11"/>
      <c r="D26" s="11"/>
      <c r="E26" s="8"/>
      <c r="F26" s="8"/>
      <c r="G26" s="4"/>
      <c r="H26" s="4"/>
    </row>
    <row r="27">
      <c r="B27" s="4">
        <v>23</v>
      </c>
      <c r="C27" s="11"/>
      <c r="D27" s="11"/>
      <c r="E27" s="8"/>
      <c r="F27" s="8"/>
      <c r="G27" s="4"/>
      <c r="H27" s="4"/>
    </row>
    <row r="28">
      <c r="B28" s="4">
        <v>24</v>
      </c>
      <c r="C28" s="11"/>
      <c r="D28" s="11"/>
      <c r="E28" s="8"/>
      <c r="F28" s="8"/>
      <c r="G28" s="8"/>
      <c r="H28" s="4"/>
    </row>
    <row r="29">
      <c r="B29" s="4">
        <v>25</v>
      </c>
      <c r="C29" s="11"/>
      <c r="D29" s="11"/>
      <c r="E29" s="8"/>
      <c r="F29" s="8"/>
      <c r="G29" s="8"/>
      <c r="H29" s="4"/>
    </row>
    <row r="30">
      <c r="B30" s="4">
        <v>26</v>
      </c>
      <c r="C30" s="11"/>
      <c r="D30" s="11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0"/>
      <c r="D33" s="10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5">
      <c r="C37" s="8" t="s">
        <v>17</v>
      </c>
      <c r="D37" s="8" t="s">
        <v>254</v>
      </c>
      <c r="E37" s="14"/>
    </row>
    <row r="38">
      <c r="C38" s="15" t="s">
        <v>255</v>
      </c>
      <c r="D38" s="4">
        <f>COUNTIF(E5:E34,"&lt;72")</f>
        <v>0</v>
      </c>
      <c r="E38" s="2"/>
    </row>
    <row r="39">
      <c r="C39" s="16" t="s">
        <v>256</v>
      </c>
      <c r="D39" s="26">
        <f>SUMPRODUCT((E5:E34&gt;=72)*(E5:E34&lt;=98))</f>
        <v>0</v>
      </c>
      <c r="E39" s="2"/>
    </row>
    <row r="40">
      <c r="C40" s="17" t="s">
        <v>257</v>
      </c>
      <c r="D40" s="27">
        <f>SUMPRODUCT((E5:E34&gt;=99)*(E5:E34&lt;=116))</f>
        <v>0</v>
      </c>
      <c r="E40" s="2"/>
    </row>
    <row r="41">
      <c r="C41" s="18" t="s">
        <v>258</v>
      </c>
      <c r="D41" s="28">
        <f>SUMPRODUCT((E5:E34&gt;=117)*(E5:E34&lt;=141))</f>
        <v>0</v>
      </c>
      <c r="E41" s="2"/>
    </row>
    <row r="42">
      <c r="C42" s="19" t="s">
        <v>259</v>
      </c>
      <c r="D42" s="29">
        <f>COUNTIF(E5:E34,"&gt;141")</f>
        <v>0</v>
      </c>
      <c r="E42" s="2"/>
    </row>
    <row r="43">
      <c r="C43" s="20" t="s">
        <v>11</v>
      </c>
      <c r="D43" s="21">
        <f>SUM(D38:D42)</f>
        <v>0</v>
      </c>
      <c r="E43" s="2"/>
    </row>
    <row r="44">
      <c r="C44" s="22" t="s">
        <v>12</v>
      </c>
      <c r="D44" s="23">
        <f>COUNTIF(E5:E34,"Non évaluable")</f>
        <v>0</v>
      </c>
      <c r="E44" s="2"/>
    </row>
    <row r="45">
      <c r="C45" s="24" t="s">
        <v>13</v>
      </c>
      <c r="D45" s="4">
        <f>COUNTIF(E5:E34,"Absent")</f>
        <v>0</v>
      </c>
      <c r="E45" s="2"/>
    </row>
    <row r="46">
      <c r="C46" s="20" t="s">
        <v>14</v>
      </c>
      <c r="D46" s="21">
        <f>SUM(D43:D45)</f>
        <v>0</v>
      </c>
      <c r="E46" s="2"/>
    </row>
    <row r="49" ht="45">
      <c r="C49" s="8" t="s">
        <v>61</v>
      </c>
      <c r="D49" s="8" t="s">
        <v>254</v>
      </c>
    </row>
    <row r="50">
      <c r="C50" s="15" t="s">
        <v>255</v>
      </c>
      <c r="D50" s="30">
        <f>COUNTIF(F5:F34,"&lt;72")</f>
        <v>0</v>
      </c>
    </row>
    <row r="51">
      <c r="C51" s="16" t="s">
        <v>256</v>
      </c>
      <c r="D51" s="26">
        <f>SUMPRODUCT((F5:F34&gt;=72)*(F5:F34&lt;=98))</f>
        <v>0</v>
      </c>
    </row>
    <row r="52">
      <c r="C52" s="17" t="s">
        <v>257</v>
      </c>
      <c r="D52" s="27">
        <f>SUMPRODUCT((F5:F34&gt;=99)*(F5:F34&lt;=116))</f>
        <v>0</v>
      </c>
    </row>
    <row r="53">
      <c r="C53" s="18" t="s">
        <v>258</v>
      </c>
      <c r="D53" s="28">
        <f>SUMPRODUCT((F5:F34&gt;=117)*(F5:F34&lt;=141))</f>
        <v>0</v>
      </c>
    </row>
    <row r="54">
      <c r="C54" s="19" t="s">
        <v>259</v>
      </c>
      <c r="D54" s="29">
        <f>COUNTIF(F5:F34,"&gt;141")</f>
        <v>0</v>
      </c>
    </row>
    <row r="55">
      <c r="C55" s="20" t="s">
        <v>11</v>
      </c>
      <c r="D55" s="21">
        <f>SUM(D50:D54)</f>
        <v>0</v>
      </c>
    </row>
    <row r="56">
      <c r="C56" s="22" t="s">
        <v>12</v>
      </c>
      <c r="D56" s="23">
        <f>COUNTIF(F5:F34,"Non évaluable")</f>
        <v>0</v>
      </c>
    </row>
    <row r="57">
      <c r="C57" s="24" t="s">
        <v>13</v>
      </c>
      <c r="D57" s="4">
        <f>COUNTIF(F5:F34,"Absent")</f>
        <v>0</v>
      </c>
    </row>
    <row r="58">
      <c r="C58" s="20" t="s">
        <v>14</v>
      </c>
      <c r="D58" s="21">
        <f>SUM(D55:D57)</f>
        <v>0</v>
      </c>
    </row>
    <row r="61" ht="45">
      <c r="C61" s="8" t="s">
        <v>62</v>
      </c>
      <c r="D61" s="8" t="s">
        <v>254</v>
      </c>
    </row>
    <row r="62">
      <c r="C62" s="15" t="s">
        <v>255</v>
      </c>
      <c r="D62" s="31">
        <f>COUNTIF(G5:G34,"&lt;72")</f>
        <v>0</v>
      </c>
    </row>
    <row r="63">
      <c r="C63" s="16" t="s">
        <v>256</v>
      </c>
      <c r="D63" s="26">
        <f>SUMPRODUCT((G5:G34&gt;=72)*(G5:G34&lt;=98))</f>
        <v>0</v>
      </c>
    </row>
    <row r="64">
      <c r="C64" s="17" t="s">
        <v>257</v>
      </c>
      <c r="D64" s="32">
        <f>SUMPRODUCT((G5:G34&gt;=99)*(G5:G34&lt;=116))</f>
        <v>0</v>
      </c>
    </row>
    <row r="65">
      <c r="C65" s="18" t="s">
        <v>258</v>
      </c>
      <c r="D65" s="28">
        <f>SUMPRODUCT((G5:G34&gt;=117)*(G5:G34&lt;=141))</f>
        <v>0</v>
      </c>
    </row>
    <row r="66">
      <c r="C66" s="19" t="s">
        <v>259</v>
      </c>
      <c r="D66" s="29">
        <f>COUNTIF(G5:G34,"&gt;141")</f>
        <v>0</v>
      </c>
    </row>
    <row r="67">
      <c r="C67" s="20" t="s">
        <v>11</v>
      </c>
      <c r="D67" s="21">
        <f>SUM(D62:D66)</f>
        <v>0</v>
      </c>
    </row>
    <row r="68">
      <c r="C68" s="22" t="s">
        <v>12</v>
      </c>
      <c r="D68" s="23">
        <f>COUNTIF(G5:G34,"Non évaluable")</f>
        <v>0</v>
      </c>
    </row>
    <row r="69">
      <c r="C69" s="24" t="s">
        <v>13</v>
      </c>
      <c r="D69" s="4">
        <f>COUNTIF(G5:G34,"Absent")</f>
        <v>0</v>
      </c>
    </row>
    <row r="70">
      <c r="C70" s="20" t="s">
        <v>14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00BC00F7-0046-4278-A864-00CA00D1007E}">
            <xm:f>72</xm:f>
            <x14:dxf>
              <fill>
                <patternFill patternType="solid">
                  <fgColor indexed="6"/>
                  <bgColor indexed="6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22" operator="between" id="{005800C1-0067-46EE-8228-008900BD009A}">
            <xm:f>72</xm:f>
            <xm:f>98</xm:f>
            <x14:dxf>
              <fill>
                <patternFill patternType="solid">
                  <fgColor theme="5" tint="-0.24994659260841701"/>
                  <bgColor theme="5" tint="-0.24994659260841701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cellIs" priority="15" operator="greaterThan" id="{00BB0013-0061-432D-818A-002B0037004E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6" operator="greaterThan" id="{00A80058-0076-4D29-A07B-000E00EE0065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7" operator="between" id="{0004007C-005F-4069-BFCA-006700230048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8" operator="between" id="{00BB0062-0043-4C6C-BF44-00820005001C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9" operator="between" id="{00540062-0079-42EF-A609-0066008E007A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0" operator="lessThan" id="{002F0039-0033-4CE7-B034-00DB00700067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1" operator="lessThan" id="{001C00C4-006B-4DFF-AC8F-00EF00A00056}">
            <xm:f>72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7" operator="greaterThan" id="{00030098-0089-4C89-9AD4-002600460070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8" operator="greaterThan" id="{00DE005A-000D-4577-BBFE-00AA00FE0017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9" operator="greaterThan" id="{00BF0093-00A8-4468-B7AB-006F0035007D}">
            <xm:f>141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0" operator="greaterThan" id="{005E0064-0043-44ED-A30C-007F00820049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1" operator="between" id="{002B0015-00D3-4214-A817-003B008B0089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2" operator="between" id="{004A0026-008B-47CC-8B63-003100BF00D1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3" operator="between" id="{008700E7-0042-4C3E-9DFD-00AE009600C0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4" operator="lessThan" id="{00320010-0034-4AA9-8FF8-00D0006600C4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" operator="greaterThan" id="{00EF00FE-0059-4A1E-A971-0044004B00BF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2" operator="greaterThan" id="{007A002F-005D-45BA-89F6-0037002F0019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3" operator="between" id="{00E400B9-008A-4E20-B6D4-00A300DE00F3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4" operator="between" id="{007D00CD-00A6-42BE-8D5D-0096008900F1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5" operator="between" id="{008400FE-004F-416B-8F8F-0051001100F1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6" operator="lessThan" id="{008600B4-0099-4A93-9C86-00690035007F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G5:G34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100">
      <selection activeCell="J65" activeCellId="0" sqref="J65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34.42578125"/>
    <col min="7" max="16384" style="1" width="11.42578125"/>
  </cols>
  <sheetData>
    <row r="2">
      <c r="C2" s="3"/>
      <c r="D2" s="4"/>
      <c r="F2" s="1"/>
      <c r="G2" s="1"/>
    </row>
    <row r="4">
      <c r="C4" s="5" t="s">
        <v>0</v>
      </c>
      <c r="D4" s="5" t="s">
        <v>1</v>
      </c>
      <c r="E4" s="25" t="s">
        <v>15</v>
      </c>
      <c r="F4" s="6" t="s">
        <v>3</v>
      </c>
      <c r="G4" s="1"/>
    </row>
    <row r="5">
      <c r="B5" s="4">
        <v>1</v>
      </c>
      <c r="C5" s="7"/>
      <c r="D5" s="7"/>
      <c r="E5" s="8"/>
      <c r="F5" s="8"/>
      <c r="G5" s="1"/>
      <c r="H5" s="1"/>
    </row>
    <row r="6">
      <c r="B6" s="4">
        <v>2</v>
      </c>
      <c r="C6" s="9"/>
      <c r="D6" s="9"/>
      <c r="E6" s="8"/>
      <c r="F6" s="8"/>
      <c r="G6" s="1"/>
      <c r="H6" s="1"/>
    </row>
    <row r="7">
      <c r="B7" s="4">
        <v>3</v>
      </c>
      <c r="C7" s="9"/>
      <c r="D7" s="9"/>
      <c r="E7" s="8"/>
      <c r="F7" s="8"/>
      <c r="G7" s="1"/>
      <c r="H7" s="1"/>
    </row>
    <row r="8">
      <c r="B8" s="4">
        <v>4</v>
      </c>
      <c r="C8" s="9"/>
      <c r="D8" s="9"/>
      <c r="E8" s="8"/>
      <c r="F8" s="8"/>
      <c r="G8" s="1"/>
      <c r="H8" s="1"/>
    </row>
    <row r="9" ht="15" customHeight="1">
      <c r="B9" s="4">
        <v>5</v>
      </c>
      <c r="C9" s="9"/>
      <c r="D9" s="9"/>
      <c r="E9" s="8"/>
      <c r="F9" s="8"/>
      <c r="G9" s="1"/>
      <c r="H9" s="1"/>
    </row>
    <row r="10">
      <c r="B10" s="4">
        <v>6</v>
      </c>
      <c r="C10" s="9"/>
      <c r="D10" s="9"/>
      <c r="E10" s="8"/>
      <c r="F10" s="8"/>
      <c r="G10" s="1"/>
      <c r="H10" s="1"/>
    </row>
    <row r="11">
      <c r="B11" s="4">
        <v>7</v>
      </c>
      <c r="C11" s="9"/>
      <c r="D11" s="9"/>
      <c r="E11" s="8"/>
      <c r="F11" s="8"/>
      <c r="G11" s="1"/>
      <c r="H11" s="1"/>
    </row>
    <row r="12">
      <c r="B12" s="4">
        <v>8</v>
      </c>
      <c r="C12" s="9"/>
      <c r="D12" s="9"/>
      <c r="E12" s="8"/>
      <c r="F12" s="8"/>
      <c r="G12" s="1"/>
      <c r="H12" s="1"/>
    </row>
    <row r="13">
      <c r="B13" s="4">
        <v>9</v>
      </c>
      <c r="C13" s="9"/>
      <c r="D13" s="9"/>
      <c r="E13" s="8"/>
      <c r="F13" s="8"/>
      <c r="G13" s="1"/>
      <c r="H13" s="1"/>
    </row>
    <row r="14">
      <c r="B14" s="4">
        <v>10</v>
      </c>
      <c r="C14" s="7"/>
      <c r="D14" s="7"/>
      <c r="E14" s="8"/>
      <c r="F14" s="8"/>
      <c r="G14" s="1"/>
      <c r="H14" s="1"/>
    </row>
    <row r="15">
      <c r="B15" s="4">
        <v>11</v>
      </c>
      <c r="C15" s="7"/>
      <c r="D15" s="7"/>
      <c r="E15" s="8"/>
      <c r="F15" s="8"/>
      <c r="G15" s="1"/>
      <c r="H15" s="1"/>
    </row>
    <row r="16" ht="15" customHeight="1">
      <c r="B16" s="4">
        <v>12</v>
      </c>
      <c r="C16" s="7"/>
      <c r="D16" s="7"/>
      <c r="E16" s="8"/>
      <c r="F16" s="8"/>
      <c r="G16" s="1"/>
      <c r="H16" s="1"/>
    </row>
    <row r="17">
      <c r="B17" s="4">
        <v>13</v>
      </c>
      <c r="C17" s="7"/>
      <c r="D17" s="7"/>
      <c r="E17" s="8"/>
      <c r="F17" s="8"/>
      <c r="G17" s="1"/>
      <c r="H17" s="1"/>
    </row>
    <row r="18">
      <c r="B18" s="4">
        <v>14</v>
      </c>
      <c r="C18" s="7"/>
      <c r="D18" s="7"/>
      <c r="E18" s="8"/>
      <c r="F18" s="8"/>
      <c r="G18" s="1"/>
      <c r="H18" s="1"/>
    </row>
    <row r="19">
      <c r="B19" s="4">
        <v>15</v>
      </c>
      <c r="C19" s="7"/>
      <c r="D19" s="7"/>
      <c r="E19" s="8"/>
      <c r="F19" s="8"/>
      <c r="G19" s="1"/>
      <c r="H19" s="1"/>
    </row>
    <row r="20">
      <c r="B20" s="4">
        <v>16</v>
      </c>
      <c r="C20" s="7"/>
      <c r="D20" s="7"/>
      <c r="E20" s="8"/>
      <c r="F20" s="8"/>
      <c r="G20" s="1"/>
      <c r="H20" s="1"/>
    </row>
    <row r="21">
      <c r="B21" s="4">
        <v>17</v>
      </c>
      <c r="C21" s="10"/>
      <c r="D21" s="10"/>
      <c r="E21" s="8"/>
      <c r="F21" s="4"/>
      <c r="G21" s="1"/>
    </row>
    <row r="22">
      <c r="B22" s="4">
        <v>18</v>
      </c>
      <c r="C22" s="10"/>
      <c r="D22" s="10"/>
      <c r="E22" s="8"/>
      <c r="F22" s="4"/>
      <c r="G22" s="1"/>
    </row>
    <row r="23">
      <c r="B23" s="4">
        <v>19</v>
      </c>
      <c r="C23" s="3"/>
      <c r="D23" s="3"/>
      <c r="E23" s="8"/>
      <c r="F23" s="4"/>
      <c r="G23" s="1"/>
    </row>
    <row r="24">
      <c r="B24" s="4">
        <v>20</v>
      </c>
      <c r="C24" s="11"/>
      <c r="D24" s="11"/>
      <c r="E24" s="8"/>
      <c r="F24" s="4"/>
      <c r="G24" s="1"/>
    </row>
    <row r="25">
      <c r="B25" s="4">
        <v>21</v>
      </c>
      <c r="C25" s="11"/>
      <c r="D25" s="11"/>
      <c r="E25" s="4"/>
      <c r="F25" s="4"/>
      <c r="G25" s="1"/>
    </row>
    <row r="26">
      <c r="B26" s="4">
        <v>22</v>
      </c>
      <c r="C26" s="11"/>
      <c r="D26" s="11"/>
      <c r="E26" s="4"/>
      <c r="F26" s="4"/>
      <c r="G26" s="1"/>
    </row>
    <row r="27">
      <c r="B27" s="4">
        <v>23</v>
      </c>
      <c r="C27" s="11"/>
      <c r="D27" s="11"/>
      <c r="E27" s="4"/>
      <c r="F27" s="4"/>
      <c r="G27" s="1"/>
    </row>
    <row r="28">
      <c r="B28" s="4">
        <v>24</v>
      </c>
      <c r="C28" s="11"/>
      <c r="D28" s="11"/>
      <c r="E28" s="8"/>
      <c r="F28" s="4"/>
      <c r="G28" s="1"/>
    </row>
    <row r="29">
      <c r="B29" s="4">
        <v>25</v>
      </c>
      <c r="C29" s="11"/>
      <c r="D29" s="11"/>
      <c r="E29" s="4"/>
      <c r="F29" s="4"/>
      <c r="G29" s="1"/>
    </row>
    <row r="30">
      <c r="B30" s="4">
        <v>26</v>
      </c>
      <c r="C30" s="11"/>
      <c r="D30" s="11"/>
      <c r="E30" s="8"/>
      <c r="F30" s="4"/>
      <c r="G30" s="1"/>
    </row>
    <row r="31">
      <c r="B31" s="4">
        <v>27</v>
      </c>
      <c r="C31" s="3"/>
      <c r="D31" s="3"/>
      <c r="E31" s="8"/>
      <c r="F31" s="4"/>
      <c r="G31" s="1"/>
    </row>
    <row r="32">
      <c r="B32" s="4">
        <v>28</v>
      </c>
      <c r="C32" s="3"/>
      <c r="D32" s="3"/>
      <c r="E32" s="8"/>
      <c r="F32" s="4"/>
      <c r="G32" s="1"/>
    </row>
    <row r="33">
      <c r="B33" s="4">
        <v>29</v>
      </c>
      <c r="C33" s="10"/>
      <c r="D33" s="10"/>
      <c r="E33" s="8"/>
      <c r="F33" s="4"/>
      <c r="G33" s="1"/>
    </row>
    <row r="34">
      <c r="B34" s="4">
        <v>30</v>
      </c>
      <c r="C34" s="3"/>
      <c r="D34" s="3"/>
      <c r="E34" s="8"/>
      <c r="F34" s="4"/>
      <c r="G34" s="1"/>
    </row>
    <row r="35">
      <c r="B35" s="2"/>
      <c r="C35" s="1"/>
      <c r="D35" s="2"/>
      <c r="E35" s="2"/>
    </row>
    <row r="36">
      <c r="C36" s="12"/>
    </row>
    <row r="37" ht="42.75">
      <c r="C37" s="13" t="s">
        <v>16</v>
      </c>
      <c r="D37" s="13" t="s">
        <v>5</v>
      </c>
      <c r="E37" s="14"/>
    </row>
    <row r="38">
      <c r="C38" s="15" t="s">
        <v>6</v>
      </c>
      <c r="D38" s="4">
        <f>COUNTIF(E5:E34,"&lt;40")</f>
        <v>0</v>
      </c>
      <c r="E38" s="2"/>
    </row>
    <row r="39">
      <c r="C39" s="16" t="s">
        <v>7</v>
      </c>
      <c r="D39" s="4">
        <f>SUMPRODUCT((E5:E34&gt;=40)*(E5:E34&lt;=69))</f>
        <v>0</v>
      </c>
      <c r="E39" s="2"/>
    </row>
    <row r="40">
      <c r="C40" s="17" t="s">
        <v>8</v>
      </c>
      <c r="D40" s="4">
        <f>SUMPRODUCT((E5:E34&gt;=70)*(E5:E34&lt;=80))</f>
        <v>0</v>
      </c>
      <c r="E40" s="2"/>
    </row>
    <row r="41">
      <c r="C41" s="18" t="s">
        <v>9</v>
      </c>
      <c r="D41" s="4">
        <f>SUMPRODUCT((E5:E34&gt;=81)*(E5:E34&lt;=101))</f>
        <v>0</v>
      </c>
      <c r="E41" s="2"/>
    </row>
    <row r="42">
      <c r="C42" s="19" t="s">
        <v>10</v>
      </c>
      <c r="D42" s="4">
        <f>COUNTIF(E5:E34,"&gt;101")</f>
        <v>0</v>
      </c>
      <c r="E42" s="2"/>
    </row>
    <row r="43">
      <c r="C43" s="20" t="s">
        <v>11</v>
      </c>
      <c r="D43" s="21">
        <f>SUM(D38:D42)</f>
        <v>0</v>
      </c>
      <c r="E43" s="2"/>
    </row>
    <row r="44">
      <c r="C44" s="22" t="s">
        <v>12</v>
      </c>
      <c r="D44" s="23">
        <f>COUNTIF(E5:E34,"Non évaluable")</f>
        <v>0</v>
      </c>
      <c r="E44" s="2"/>
    </row>
    <row r="45">
      <c r="C45" s="24" t="s">
        <v>13</v>
      </c>
      <c r="D45" s="4">
        <f>COUNTIF(E5:E34,"Absent")</f>
        <v>0</v>
      </c>
      <c r="E45" s="2"/>
    </row>
    <row r="46">
      <c r="C46" s="20" t="s">
        <v>14</v>
      </c>
      <c r="D46" s="21">
        <f>SUM(D43:D45)</f>
        <v>0</v>
      </c>
      <c r="E46" s="2"/>
    </row>
    <row r="49" ht="14.25">
      <c r="C49" s="1"/>
      <c r="D49" s="2"/>
    </row>
    <row r="50" ht="14.25">
      <c r="C50" s="1"/>
      <c r="D50" s="2"/>
    </row>
    <row r="51" ht="14.25">
      <c r="C51" s="1"/>
      <c r="D51" s="2"/>
    </row>
    <row r="52" ht="14.25">
      <c r="C52" s="1"/>
      <c r="D52" s="2"/>
    </row>
    <row r="53" ht="14.25">
      <c r="C53" s="1"/>
      <c r="D53" s="2"/>
    </row>
    <row r="54" ht="14.25">
      <c r="C54" s="1"/>
      <c r="D54" s="2"/>
    </row>
    <row r="55" ht="14.25">
      <c r="C55" s="1"/>
      <c r="D55" s="2"/>
    </row>
    <row r="56" ht="14.25">
      <c r="C56" s="1"/>
      <c r="D56" s="2"/>
    </row>
    <row r="57" ht="14.25">
      <c r="C57" s="1"/>
      <c r="D57" s="2"/>
    </row>
    <row r="58" ht="14.25">
      <c r="C58" s="1"/>
      <c r="D58" s="2"/>
    </row>
    <row r="61" ht="14.25">
      <c r="C61" s="1"/>
      <c r="D61" s="2"/>
    </row>
    <row r="62" ht="14.25">
      <c r="C62" s="1"/>
      <c r="D62" s="2"/>
    </row>
    <row r="63" ht="14.25">
      <c r="C63" s="1"/>
      <c r="D63" s="2"/>
    </row>
    <row r="64" ht="14.25">
      <c r="C64" s="1"/>
      <c r="D64" s="2"/>
    </row>
    <row r="65" ht="14.25">
      <c r="C65" s="1"/>
      <c r="D65" s="2"/>
    </row>
    <row r="66" ht="14.25">
      <c r="C66" s="1"/>
      <c r="D66" s="2"/>
    </row>
    <row r="67" ht="14.25">
      <c r="C67" s="1"/>
      <c r="D67" s="2"/>
    </row>
    <row r="68" ht="14.25">
      <c r="C68" s="1"/>
      <c r="D68" s="2"/>
    </row>
    <row r="69" ht="14.25">
      <c r="C69" s="1"/>
      <c r="D69" s="2"/>
    </row>
    <row r="70" ht="14.25">
      <c r="C70" s="1"/>
      <c r="D70" s="2"/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greaterThan" id="{00B600AF-00C5-4CF9-899C-00A100B50034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C900CD-0051-4C33-AB4E-00E7001400B8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1200EE-0043-4BCE-B509-008A009C00B4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180097-005F-4BE4-82FB-007200440027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B500C5-00F0-45FD-9D04-004100380015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B10001-0067-48FD-B1B1-009A00AC0004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8" operator="containsText" text="Non évaluable" id="{00F500E3-00F4-4ECE-B8DE-0006008B0003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7" operator="greaterThan" id="{00CA0035-004F-48B5-9C7B-00B800550038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6B0039-009D-4D67-8BF8-00D800760087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3F00F9-00A4-4B3B-96C1-00A300D4004A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2C00F3-00F4-43F3-8C85-001000FF002F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8200C8-007E-4AFB-845D-004900AB0049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8800C7-0040-403E-8DC7-000700A100F5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1" operator="containsText" text="Non évaluable" id="{003F008F-00C9-420F-ACFF-00D0006B0014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100">
      <selection activeCell="J65" activeCellId="0" sqref="J65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34.42578125"/>
    <col min="7" max="16384" style="1" width="11.42578125"/>
  </cols>
  <sheetData>
    <row r="2">
      <c r="C2" s="3"/>
      <c r="D2" s="4"/>
      <c r="F2" s="1"/>
      <c r="G2" s="1"/>
    </row>
    <row r="4">
      <c r="C4" s="5" t="s">
        <v>0</v>
      </c>
      <c r="D4" s="5" t="s">
        <v>1</v>
      </c>
      <c r="E4" s="25" t="s">
        <v>15</v>
      </c>
      <c r="F4" s="6" t="s">
        <v>3</v>
      </c>
      <c r="G4" s="1"/>
    </row>
    <row r="5">
      <c r="B5" s="4">
        <v>1</v>
      </c>
      <c r="C5" s="7"/>
      <c r="D5" s="7"/>
      <c r="E5" s="8"/>
      <c r="F5" s="8"/>
      <c r="G5" s="1"/>
    </row>
    <row r="6">
      <c r="B6" s="4">
        <v>2</v>
      </c>
      <c r="C6" s="9"/>
      <c r="D6" s="9"/>
      <c r="E6" s="8"/>
      <c r="F6" s="8"/>
      <c r="G6" s="1"/>
    </row>
    <row r="7">
      <c r="B7" s="4">
        <v>3</v>
      </c>
      <c r="C7" s="9"/>
      <c r="D7" s="9"/>
      <c r="E7" s="8"/>
      <c r="F7" s="8"/>
      <c r="G7" s="1"/>
    </row>
    <row r="8">
      <c r="B8" s="4">
        <v>4</v>
      </c>
      <c r="C8" s="9"/>
      <c r="D8" s="9"/>
      <c r="E8" s="8"/>
      <c r="F8" s="8"/>
      <c r="G8" s="1"/>
    </row>
    <row r="9" ht="15" customHeight="1">
      <c r="B9" s="4">
        <v>5</v>
      </c>
      <c r="C9" s="9"/>
      <c r="D9" s="9"/>
      <c r="E9" s="8"/>
      <c r="F9" s="8"/>
      <c r="G9" s="1"/>
    </row>
    <row r="10">
      <c r="B10" s="4">
        <v>6</v>
      </c>
      <c r="C10" s="9"/>
      <c r="D10" s="9"/>
      <c r="E10" s="8"/>
      <c r="F10" s="8"/>
      <c r="G10" s="1"/>
    </row>
    <row r="11">
      <c r="B11" s="4">
        <v>7</v>
      </c>
      <c r="C11" s="9"/>
      <c r="D11" s="9"/>
      <c r="E11" s="8"/>
      <c r="F11" s="8"/>
      <c r="G11" s="1"/>
    </row>
    <row r="12">
      <c r="B12" s="4">
        <v>8</v>
      </c>
      <c r="C12" s="9"/>
      <c r="D12" s="9"/>
      <c r="E12" s="8"/>
      <c r="F12" s="8"/>
      <c r="G12" s="1"/>
    </row>
    <row r="13">
      <c r="B13" s="4">
        <v>9</v>
      </c>
      <c r="C13" s="9"/>
      <c r="D13" s="9"/>
      <c r="E13" s="8"/>
      <c r="F13" s="8"/>
      <c r="G13" s="1"/>
    </row>
    <row r="14">
      <c r="B14" s="4">
        <v>10</v>
      </c>
      <c r="C14" s="7"/>
      <c r="D14" s="7"/>
      <c r="E14" s="8"/>
      <c r="F14" s="8"/>
      <c r="G14" s="1"/>
    </row>
    <row r="15">
      <c r="B15" s="4">
        <v>11</v>
      </c>
      <c r="C15" s="7"/>
      <c r="D15" s="7"/>
      <c r="E15" s="8"/>
      <c r="F15" s="8"/>
      <c r="G15" s="1"/>
    </row>
    <row r="16" ht="15" customHeight="1">
      <c r="B16" s="4">
        <v>12</v>
      </c>
      <c r="C16" s="7"/>
      <c r="D16" s="7"/>
      <c r="E16" s="8"/>
      <c r="F16" s="8"/>
      <c r="G16" s="1"/>
    </row>
    <row r="17">
      <c r="B17" s="4">
        <v>13</v>
      </c>
      <c r="C17" s="7"/>
      <c r="D17" s="7"/>
      <c r="E17" s="8"/>
      <c r="F17" s="8"/>
      <c r="G17" s="1"/>
    </row>
    <row r="18">
      <c r="B18" s="4">
        <v>14</v>
      </c>
      <c r="C18" s="7"/>
      <c r="D18" s="7"/>
      <c r="E18" s="8"/>
      <c r="F18" s="8"/>
      <c r="G18" s="1"/>
    </row>
    <row r="19">
      <c r="B19" s="4">
        <v>15</v>
      </c>
      <c r="C19" s="7"/>
      <c r="D19" s="7"/>
      <c r="E19" s="8"/>
      <c r="F19" s="8"/>
      <c r="G19" s="1"/>
    </row>
    <row r="20">
      <c r="B20" s="4">
        <v>16</v>
      </c>
      <c r="C20" s="7"/>
      <c r="D20" s="7"/>
      <c r="E20" s="8"/>
      <c r="F20" s="8"/>
      <c r="G20" s="1"/>
    </row>
    <row r="21">
      <c r="B21" s="4">
        <v>17</v>
      </c>
      <c r="C21" s="10"/>
      <c r="D21" s="10"/>
      <c r="E21" s="8"/>
      <c r="F21" s="4"/>
      <c r="G21" s="1"/>
    </row>
    <row r="22">
      <c r="B22" s="4">
        <v>18</v>
      </c>
      <c r="C22" s="10"/>
      <c r="D22" s="10"/>
      <c r="E22" s="8"/>
      <c r="F22" s="4"/>
      <c r="G22" s="1"/>
    </row>
    <row r="23">
      <c r="B23" s="4">
        <v>19</v>
      </c>
      <c r="C23" s="3"/>
      <c r="D23" s="3"/>
      <c r="E23" s="8"/>
      <c r="F23" s="4"/>
      <c r="G23" s="1"/>
    </row>
    <row r="24">
      <c r="B24" s="4">
        <v>20</v>
      </c>
      <c r="C24" s="11"/>
      <c r="D24" s="11"/>
      <c r="E24" s="8"/>
      <c r="F24" s="4"/>
      <c r="G24" s="1"/>
    </row>
    <row r="25">
      <c r="B25" s="4">
        <v>21</v>
      </c>
      <c r="C25" s="11"/>
      <c r="D25" s="11"/>
      <c r="E25" s="4"/>
      <c r="F25" s="4"/>
      <c r="G25" s="1"/>
    </row>
    <row r="26">
      <c r="B26" s="4">
        <v>22</v>
      </c>
      <c r="C26" s="11"/>
      <c r="D26" s="11"/>
      <c r="E26" s="4"/>
      <c r="F26" s="4"/>
      <c r="G26" s="1"/>
    </row>
    <row r="27">
      <c r="B27" s="4">
        <v>23</v>
      </c>
      <c r="C27" s="11"/>
      <c r="D27" s="11"/>
      <c r="E27" s="4"/>
      <c r="F27" s="4"/>
      <c r="G27" s="1"/>
    </row>
    <row r="28">
      <c r="B28" s="4">
        <v>24</v>
      </c>
      <c r="C28" s="11"/>
      <c r="D28" s="11"/>
      <c r="E28" s="8"/>
      <c r="F28" s="4"/>
      <c r="G28" s="1"/>
    </row>
    <row r="29">
      <c r="B29" s="4">
        <v>25</v>
      </c>
      <c r="C29" s="11"/>
      <c r="D29" s="11"/>
      <c r="E29" s="4"/>
      <c r="F29" s="4"/>
      <c r="G29" s="1"/>
    </row>
    <row r="30">
      <c r="B30" s="4">
        <v>26</v>
      </c>
      <c r="C30" s="11"/>
      <c r="D30" s="11"/>
      <c r="E30" s="8"/>
      <c r="F30" s="4"/>
      <c r="G30" s="1"/>
    </row>
    <row r="31">
      <c r="B31" s="4">
        <v>27</v>
      </c>
      <c r="C31" s="3"/>
      <c r="D31" s="3"/>
      <c r="E31" s="8"/>
      <c r="F31" s="4"/>
      <c r="G31" s="1"/>
    </row>
    <row r="32">
      <c r="B32" s="4">
        <v>28</v>
      </c>
      <c r="C32" s="3"/>
      <c r="D32" s="3"/>
      <c r="E32" s="8"/>
      <c r="F32" s="4"/>
      <c r="G32" s="1"/>
    </row>
    <row r="33">
      <c r="B33" s="4">
        <v>29</v>
      </c>
      <c r="C33" s="10"/>
      <c r="D33" s="10"/>
      <c r="E33" s="8"/>
      <c r="F33" s="4"/>
      <c r="G33" s="1"/>
    </row>
    <row r="34">
      <c r="B34" s="4">
        <v>30</v>
      </c>
      <c r="C34" s="3"/>
      <c r="D34" s="3"/>
      <c r="E34" s="8"/>
      <c r="F34" s="4"/>
      <c r="G34" s="1"/>
    </row>
    <row r="35">
      <c r="B35" s="2"/>
      <c r="C35" s="1"/>
      <c r="D35" s="2"/>
      <c r="E35" s="2"/>
    </row>
    <row r="36">
      <c r="C36" s="12"/>
    </row>
    <row r="37" ht="42.75">
      <c r="C37" s="8" t="s">
        <v>17</v>
      </c>
      <c r="D37" s="13" t="s">
        <v>5</v>
      </c>
      <c r="E37" s="14"/>
    </row>
    <row r="38">
      <c r="C38" s="15" t="s">
        <v>6</v>
      </c>
      <c r="D38" s="4">
        <f>COUNTIF(E5:E34,"&lt;40")</f>
        <v>0</v>
      </c>
      <c r="E38" s="2"/>
    </row>
    <row r="39">
      <c r="C39" s="16" t="s">
        <v>7</v>
      </c>
      <c r="D39" s="4">
        <f>SUMPRODUCT((E5:E34&gt;=40)*(E5:E34&lt;=69))</f>
        <v>0</v>
      </c>
      <c r="E39" s="2"/>
    </row>
    <row r="40">
      <c r="C40" s="17" t="s">
        <v>8</v>
      </c>
      <c r="D40" s="4">
        <f>SUMPRODUCT((E5:E34&gt;=70)*(E5:E34&lt;=80))</f>
        <v>0</v>
      </c>
      <c r="E40" s="2"/>
    </row>
    <row r="41">
      <c r="C41" s="18" t="s">
        <v>9</v>
      </c>
      <c r="D41" s="4">
        <f>SUMPRODUCT((E5:E34&gt;=81)*(E5:E34&lt;=101))</f>
        <v>0</v>
      </c>
      <c r="E41" s="2"/>
    </row>
    <row r="42">
      <c r="C42" s="19" t="s">
        <v>10</v>
      </c>
      <c r="D42" s="4">
        <f>COUNTIF(E5:E34,"&gt;101")</f>
        <v>0</v>
      </c>
      <c r="E42" s="2"/>
    </row>
    <row r="43">
      <c r="C43" s="20" t="s">
        <v>11</v>
      </c>
      <c r="D43" s="21">
        <f>SUM(D38:D42)</f>
        <v>0</v>
      </c>
      <c r="E43" s="2"/>
    </row>
    <row r="44">
      <c r="C44" s="22" t="s">
        <v>12</v>
      </c>
      <c r="D44" s="23">
        <f>COUNTIF(E5:E34,"Non évaluable")</f>
        <v>0</v>
      </c>
      <c r="E44" s="2"/>
    </row>
    <row r="45">
      <c r="C45" s="24" t="s">
        <v>13</v>
      </c>
      <c r="D45" s="4">
        <f>COUNTIF(E5:E34,"Absent")</f>
        <v>0</v>
      </c>
      <c r="E45" s="2"/>
    </row>
    <row r="46">
      <c r="C46" s="20" t="s">
        <v>14</v>
      </c>
      <c r="D46" s="21">
        <f>SUM(D43:D45)</f>
        <v>0</v>
      </c>
      <c r="E46" s="2"/>
    </row>
    <row r="49" ht="14.25">
      <c r="C49" s="1"/>
      <c r="D49" s="2"/>
    </row>
    <row r="50" ht="14.25">
      <c r="C50" s="1"/>
      <c r="D50" s="2"/>
    </row>
    <row r="51" ht="14.25">
      <c r="C51" s="1"/>
      <c r="D51" s="2"/>
    </row>
    <row r="52" ht="14.25">
      <c r="C52" s="1"/>
      <c r="D52" s="2"/>
    </row>
    <row r="53" ht="14.25">
      <c r="C53" s="1"/>
      <c r="D53" s="2"/>
    </row>
    <row r="54" ht="14.25">
      <c r="C54" s="1"/>
      <c r="D54" s="2"/>
    </row>
    <row r="55" ht="14.25">
      <c r="C55" s="1"/>
      <c r="D55" s="2"/>
    </row>
    <row r="56" ht="14.25">
      <c r="C56" s="1"/>
      <c r="D56" s="2"/>
    </row>
    <row r="57" ht="14.25">
      <c r="C57" s="1"/>
      <c r="D57" s="2"/>
    </row>
    <row r="58" ht="14.25">
      <c r="C58" s="1"/>
      <c r="D58" s="2"/>
    </row>
    <row r="61" ht="14.25">
      <c r="C61" s="1"/>
      <c r="D61" s="2"/>
    </row>
    <row r="62" ht="14.25">
      <c r="C62" s="1"/>
      <c r="D62" s="2"/>
    </row>
    <row r="63" ht="14.25">
      <c r="C63" s="1"/>
      <c r="D63" s="2"/>
    </row>
    <row r="64" ht="14.25">
      <c r="C64" s="1"/>
      <c r="D64" s="2"/>
    </row>
    <row r="65" ht="14.25">
      <c r="C65" s="1"/>
      <c r="D65" s="2"/>
    </row>
    <row r="66" ht="14.25">
      <c r="C66" s="1"/>
      <c r="D66" s="2"/>
    </row>
    <row r="67" ht="14.25">
      <c r="C67" s="1"/>
      <c r="D67" s="2"/>
    </row>
    <row r="68" ht="14.25">
      <c r="C68" s="1"/>
      <c r="D68" s="2"/>
    </row>
    <row r="69" ht="14.25">
      <c r="D69" s="2"/>
    </row>
    <row r="70" ht="14.25">
      <c r="D70" s="2"/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greaterThan" id="{00DD00E7-002F-4E93-A3CE-003C009F00C8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A40058-00A4-42AF-B385-00DB003000DB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B4000C-00C7-4DA0-BC34-0000005F0045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6D0081-0093-47A5-A768-000400DC0032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C800A3-0010-49ED-A2AB-002800BD0033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680093-00F6-4F23-A0C7-009E007F0040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8" operator="containsText" text="Non évaluable" id="{008D00AA-00F7-4C5B-A07B-00EB00930056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7" operator="greaterThan" id="{007500E5-0050-4E42-B0D7-00CF00AF00D3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5E00C3-00DF-421E-AF98-003C000E000E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AD00E9-00E1-4157-86F3-004E0061005E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A0005D-004E-46CC-9AEA-00A300D50075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8B00B5-00FE-4B7D-A640-0018002D00FD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2F0088-0049-49D0-A4CE-008600F1000C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1" operator="containsText" text="Non évaluable" id="{002D00AF-009A-4BB8-B32C-00B000D600AA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100">
      <selection activeCell="J65" activeCellId="0" sqref="J65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34.42578125"/>
    <col min="7" max="16384" style="1" width="11.42578125"/>
  </cols>
  <sheetData>
    <row r="2">
      <c r="C2" s="3"/>
      <c r="D2" s="4"/>
      <c r="F2" s="1"/>
      <c r="G2" s="1"/>
    </row>
    <row r="4">
      <c r="C4" s="5" t="s">
        <v>0</v>
      </c>
      <c r="D4" s="5" t="s">
        <v>1</v>
      </c>
      <c r="E4" s="25" t="s">
        <v>18</v>
      </c>
      <c r="F4" s="6" t="s">
        <v>3</v>
      </c>
      <c r="G4" s="1"/>
    </row>
    <row r="5">
      <c r="B5" s="4">
        <v>1</v>
      </c>
      <c r="C5" s="7"/>
      <c r="D5" s="7"/>
      <c r="E5" s="8"/>
      <c r="F5" s="8"/>
      <c r="G5" s="1"/>
      <c r="H5" s="1"/>
    </row>
    <row r="6">
      <c r="B6" s="4">
        <v>2</v>
      </c>
      <c r="C6" s="9"/>
      <c r="D6" s="9"/>
      <c r="E6" s="8"/>
      <c r="F6" s="8"/>
      <c r="G6" s="1"/>
      <c r="H6" s="1"/>
    </row>
    <row r="7">
      <c r="B7" s="4">
        <v>3</v>
      </c>
      <c r="C7" s="9"/>
      <c r="D7" s="9"/>
      <c r="E7" s="8"/>
      <c r="F7" s="8"/>
      <c r="G7" s="1"/>
      <c r="H7" s="1"/>
    </row>
    <row r="8">
      <c r="B8" s="4">
        <v>4</v>
      </c>
      <c r="C8" s="9"/>
      <c r="D8" s="9"/>
      <c r="E8" s="8"/>
      <c r="F8" s="8"/>
      <c r="G8" s="1"/>
      <c r="H8" s="1"/>
    </row>
    <row r="9" ht="15" customHeight="1">
      <c r="B9" s="4">
        <v>5</v>
      </c>
      <c r="C9" s="9"/>
      <c r="D9" s="9"/>
      <c r="E9" s="8"/>
      <c r="F9" s="8"/>
      <c r="G9" s="1"/>
      <c r="H9" s="1"/>
    </row>
    <row r="10">
      <c r="B10" s="4">
        <v>6</v>
      </c>
      <c r="C10" s="9"/>
      <c r="D10" s="9"/>
      <c r="E10" s="8"/>
      <c r="F10" s="8"/>
      <c r="G10" s="1"/>
      <c r="H10" s="1"/>
    </row>
    <row r="11">
      <c r="B11" s="4">
        <v>7</v>
      </c>
      <c r="C11" s="9"/>
      <c r="D11" s="9"/>
      <c r="E11" s="8"/>
      <c r="F11" s="8"/>
      <c r="G11" s="1"/>
      <c r="H11" s="1"/>
    </row>
    <row r="12">
      <c r="B12" s="4">
        <v>8</v>
      </c>
      <c r="C12" s="9"/>
      <c r="D12" s="9"/>
      <c r="E12" s="8"/>
      <c r="F12" s="8"/>
      <c r="G12" s="1"/>
      <c r="H12" s="1"/>
    </row>
    <row r="13">
      <c r="B13" s="4">
        <v>9</v>
      </c>
      <c r="C13" s="9"/>
      <c r="D13" s="9"/>
      <c r="E13" s="8"/>
      <c r="F13" s="8"/>
      <c r="G13" s="1"/>
      <c r="H13" s="1"/>
    </row>
    <row r="14">
      <c r="B14" s="4">
        <v>10</v>
      </c>
      <c r="C14" s="7"/>
      <c r="D14" s="7"/>
      <c r="E14" s="8"/>
      <c r="F14" s="8"/>
      <c r="G14" s="1"/>
      <c r="H14" s="1"/>
    </row>
    <row r="15">
      <c r="B15" s="4">
        <v>11</v>
      </c>
      <c r="C15" s="7"/>
      <c r="D15" s="7"/>
      <c r="E15" s="8"/>
      <c r="F15" s="8"/>
      <c r="G15" s="1"/>
      <c r="H15" s="1"/>
    </row>
    <row r="16" ht="15" customHeight="1">
      <c r="B16" s="4">
        <v>12</v>
      </c>
      <c r="C16" s="7"/>
      <c r="D16" s="7"/>
      <c r="E16" s="8"/>
      <c r="F16" s="8"/>
      <c r="G16" s="1"/>
      <c r="H16" s="1"/>
    </row>
    <row r="17">
      <c r="B17" s="4">
        <v>13</v>
      </c>
      <c r="C17" s="7"/>
      <c r="D17" s="7"/>
      <c r="E17" s="8"/>
      <c r="F17" s="8"/>
      <c r="G17" s="1"/>
      <c r="H17" s="1"/>
    </row>
    <row r="18">
      <c r="B18" s="4">
        <v>14</v>
      </c>
      <c r="C18" s="7"/>
      <c r="D18" s="7"/>
      <c r="E18" s="8"/>
      <c r="F18" s="8"/>
      <c r="G18" s="1"/>
      <c r="H18" s="1"/>
    </row>
    <row r="19">
      <c r="B19" s="4">
        <v>15</v>
      </c>
      <c r="C19" s="7"/>
      <c r="D19" s="7"/>
      <c r="E19" s="8"/>
      <c r="F19" s="8"/>
      <c r="G19" s="1"/>
      <c r="H19" s="1"/>
    </row>
    <row r="20">
      <c r="B20" s="4">
        <v>16</v>
      </c>
      <c r="C20" s="7"/>
      <c r="D20" s="7"/>
      <c r="E20" s="8"/>
      <c r="F20" s="8"/>
      <c r="G20" s="1"/>
      <c r="H20" s="1"/>
    </row>
    <row r="21">
      <c r="B21" s="4">
        <v>17</v>
      </c>
      <c r="C21" s="10"/>
      <c r="D21" s="10"/>
      <c r="E21" s="8"/>
      <c r="F21" s="4"/>
      <c r="G21" s="1"/>
    </row>
    <row r="22">
      <c r="B22" s="4">
        <v>18</v>
      </c>
      <c r="C22" s="10"/>
      <c r="D22" s="10"/>
      <c r="E22" s="8"/>
      <c r="F22" s="4"/>
      <c r="G22" s="1"/>
    </row>
    <row r="23">
      <c r="B23" s="4">
        <v>19</v>
      </c>
      <c r="C23" s="3"/>
      <c r="D23" s="3"/>
      <c r="E23" s="8"/>
      <c r="F23" s="4"/>
      <c r="G23" s="1"/>
    </row>
    <row r="24">
      <c r="B24" s="4">
        <v>20</v>
      </c>
      <c r="C24" s="11"/>
      <c r="D24" s="11"/>
      <c r="E24" s="8"/>
      <c r="F24" s="4"/>
      <c r="G24" s="1"/>
    </row>
    <row r="25">
      <c r="B25" s="4">
        <v>21</v>
      </c>
      <c r="C25" s="11"/>
      <c r="D25" s="11"/>
      <c r="E25" s="4"/>
      <c r="F25" s="4"/>
      <c r="G25" s="1"/>
    </row>
    <row r="26">
      <c r="B26" s="4">
        <v>22</v>
      </c>
      <c r="C26" s="11"/>
      <c r="D26" s="11"/>
      <c r="E26" s="4"/>
      <c r="F26" s="4"/>
      <c r="G26" s="1"/>
    </row>
    <row r="27">
      <c r="B27" s="4">
        <v>23</v>
      </c>
      <c r="C27" s="11"/>
      <c r="D27" s="11"/>
      <c r="E27" s="4"/>
      <c r="F27" s="4"/>
      <c r="G27" s="1"/>
    </row>
    <row r="28">
      <c r="B28" s="4">
        <v>24</v>
      </c>
      <c r="C28" s="11"/>
      <c r="D28" s="11"/>
      <c r="E28" s="8"/>
      <c r="F28" s="4"/>
      <c r="G28" s="1"/>
    </row>
    <row r="29">
      <c r="B29" s="4">
        <v>25</v>
      </c>
      <c r="C29" s="11"/>
      <c r="D29" s="11"/>
      <c r="E29" s="4"/>
      <c r="F29" s="4"/>
      <c r="G29" s="1"/>
    </row>
    <row r="30">
      <c r="B30" s="4">
        <v>26</v>
      </c>
      <c r="C30" s="11"/>
      <c r="D30" s="11"/>
      <c r="E30" s="8"/>
      <c r="F30" s="4"/>
      <c r="G30" s="1"/>
    </row>
    <row r="31">
      <c r="B31" s="4">
        <v>27</v>
      </c>
      <c r="C31" s="3"/>
      <c r="D31" s="3"/>
      <c r="E31" s="8"/>
      <c r="F31" s="4"/>
      <c r="G31" s="1"/>
    </row>
    <row r="32">
      <c r="B32" s="4">
        <v>28</v>
      </c>
      <c r="C32" s="3"/>
      <c r="D32" s="3"/>
      <c r="E32" s="8"/>
      <c r="F32" s="4"/>
      <c r="G32" s="1"/>
    </row>
    <row r="33">
      <c r="B33" s="4">
        <v>29</v>
      </c>
      <c r="C33" s="10"/>
      <c r="D33" s="10"/>
      <c r="E33" s="8"/>
      <c r="F33" s="4"/>
      <c r="G33" s="1"/>
    </row>
    <row r="34">
      <c r="B34" s="4">
        <v>30</v>
      </c>
      <c r="C34" s="3"/>
      <c r="D34" s="3"/>
      <c r="E34" s="8"/>
      <c r="F34" s="4"/>
      <c r="G34" s="1"/>
    </row>
    <row r="35">
      <c r="B35" s="2"/>
      <c r="C35" s="1"/>
      <c r="D35" s="2"/>
      <c r="E35" s="2"/>
    </row>
    <row r="36">
      <c r="C36" s="12"/>
    </row>
    <row r="37" ht="42.75">
      <c r="C37" s="13" t="s">
        <v>16</v>
      </c>
      <c r="D37" s="13" t="s">
        <v>5</v>
      </c>
      <c r="E37" s="14"/>
    </row>
    <row r="38">
      <c r="C38" s="15" t="s">
        <v>6</v>
      </c>
      <c r="D38" s="4">
        <f>COUNTIF(E5:E34,"&lt;40")</f>
        <v>0</v>
      </c>
      <c r="E38" s="2"/>
    </row>
    <row r="39">
      <c r="C39" s="16" t="s">
        <v>7</v>
      </c>
      <c r="D39" s="4">
        <f>SUMPRODUCT((E5:E34&gt;=40)*(E5:E34&lt;=69))</f>
        <v>0</v>
      </c>
      <c r="E39" s="2"/>
    </row>
    <row r="40">
      <c r="C40" s="17" t="s">
        <v>8</v>
      </c>
      <c r="D40" s="4">
        <f>SUMPRODUCT((E5:E34&gt;=70)*(E5:E34&lt;=80))</f>
        <v>0</v>
      </c>
      <c r="E40" s="2"/>
    </row>
    <row r="41">
      <c r="C41" s="18" t="s">
        <v>9</v>
      </c>
      <c r="D41" s="4">
        <f>SUMPRODUCT((E5:E34&gt;=81)*(E5:E34&lt;=101))</f>
        <v>0</v>
      </c>
      <c r="E41" s="2"/>
    </row>
    <row r="42">
      <c r="C42" s="19" t="s">
        <v>10</v>
      </c>
      <c r="D42" s="4">
        <f>COUNTIF(E5:E34,"&gt;101")</f>
        <v>0</v>
      </c>
      <c r="E42" s="2"/>
    </row>
    <row r="43">
      <c r="C43" s="20" t="s">
        <v>11</v>
      </c>
      <c r="D43" s="21">
        <f>SUM(D38:D42)</f>
        <v>0</v>
      </c>
      <c r="E43" s="2"/>
    </row>
    <row r="44">
      <c r="C44" s="22" t="s">
        <v>12</v>
      </c>
      <c r="D44" s="23">
        <f>COUNTIF(E5:E34,"Non évaluable")</f>
        <v>0</v>
      </c>
      <c r="E44" s="2"/>
    </row>
    <row r="45">
      <c r="C45" s="24" t="s">
        <v>13</v>
      </c>
      <c r="D45" s="4">
        <f>COUNTIF(E5:E34,"Absent")</f>
        <v>0</v>
      </c>
      <c r="E45" s="2"/>
    </row>
    <row r="46">
      <c r="C46" s="20" t="s">
        <v>14</v>
      </c>
      <c r="D46" s="21">
        <f>SUM(D43:D45)</f>
        <v>0</v>
      </c>
      <c r="E46" s="2"/>
    </row>
    <row r="49" ht="14.25">
      <c r="C49" s="1"/>
      <c r="D49" s="2"/>
    </row>
    <row r="50" ht="14.25">
      <c r="C50" s="1"/>
      <c r="D50" s="2"/>
    </row>
    <row r="51" ht="14.25">
      <c r="C51" s="1"/>
      <c r="D51" s="2"/>
    </row>
    <row r="52" ht="14.25">
      <c r="C52" s="1"/>
      <c r="D52" s="2"/>
    </row>
    <row r="53" ht="14.25">
      <c r="C53" s="1"/>
      <c r="D53" s="2"/>
    </row>
    <row r="54" ht="14.25">
      <c r="C54" s="1"/>
      <c r="D54" s="2"/>
    </row>
    <row r="55" ht="14.25">
      <c r="C55" s="1"/>
      <c r="D55" s="2"/>
    </row>
    <row r="56" ht="14.25">
      <c r="C56" s="1"/>
      <c r="D56" s="2"/>
    </row>
    <row r="57" ht="14.25">
      <c r="C57" s="1"/>
      <c r="D57" s="2"/>
    </row>
    <row r="58" ht="14.25">
      <c r="C58" s="1"/>
      <c r="D58" s="2"/>
    </row>
    <row r="61" ht="14.25">
      <c r="C61" s="1"/>
      <c r="D61" s="2"/>
    </row>
    <row r="62" ht="14.25">
      <c r="C62" s="1"/>
      <c r="D62" s="2"/>
    </row>
    <row r="63" ht="14.25">
      <c r="C63" s="1"/>
      <c r="D63" s="2"/>
    </row>
    <row r="64" ht="14.25">
      <c r="C64" s="1"/>
      <c r="D64" s="2"/>
    </row>
    <row r="65" ht="14.25">
      <c r="C65" s="1"/>
      <c r="D65" s="2"/>
    </row>
    <row r="66" ht="14.25">
      <c r="C66" s="1"/>
      <c r="D66" s="2"/>
    </row>
    <row r="67" ht="14.25">
      <c r="C67" s="1"/>
      <c r="D67" s="2"/>
    </row>
    <row r="68" ht="14.25">
      <c r="C68" s="1"/>
      <c r="D68" s="2"/>
    </row>
    <row r="69" ht="14.25">
      <c r="C69" s="1"/>
      <c r="D69" s="2"/>
    </row>
    <row r="70" ht="14.25">
      <c r="C70" s="1"/>
      <c r="D70" s="2"/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greaterThan" id="{009E00DB-005A-4DA1-929F-00FD0053006F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FE0090-0092-47F2-862B-00DD00F40087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0B0083-00B0-4660-8048-002800170083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3C006C-00BC-4DCD-AA4C-000D00330087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4B004E-0053-46C3-9541-00780069000F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420037-00E0-40BE-8315-0050002C0047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8" operator="containsText" text="Non évaluable" id="{00970063-0019-4D10-A9D9-0096005F00F7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7" operator="greaterThan" id="{003C0056-0042-4C2C-9189-00D60070004C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6900B9-003B-4122-98C8-00EC00CE00AB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E10067-00DA-40EA-80BB-00A300090067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6300E1-009C-4E16-B82B-003900FD003A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A40075-00D3-46F9-837E-007D00B7000C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03002D-00CC-429C-AFF5-0012006100A2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1" operator="containsText" text="Non évaluable" id="{00E500A1-0090-4DAB-9692-002900D000D5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J65" activeCellId="0" sqref="J65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19</v>
      </c>
      <c r="D2" s="4"/>
      <c r="F2" s="3" t="s">
        <v>20</v>
      </c>
      <c r="G2" s="3"/>
    </row>
    <row r="4">
      <c r="C4" s="5" t="s">
        <v>0</v>
      </c>
      <c r="D4" s="5" t="s">
        <v>1</v>
      </c>
      <c r="E4" s="6" t="s">
        <v>2</v>
      </c>
      <c r="F4" s="6" t="s">
        <v>21</v>
      </c>
      <c r="G4" s="6" t="s">
        <v>22</v>
      </c>
      <c r="H4" s="6" t="s">
        <v>3</v>
      </c>
    </row>
    <row r="5">
      <c r="B5" s="4">
        <v>1</v>
      </c>
      <c r="C5" s="7" t="s">
        <v>23</v>
      </c>
      <c r="D5" s="7" t="s">
        <v>24</v>
      </c>
      <c r="E5" s="8" t="s">
        <v>25</v>
      </c>
      <c r="F5" s="8" t="s">
        <v>26</v>
      </c>
      <c r="G5" s="8"/>
      <c r="H5" s="8" t="s">
        <v>27</v>
      </c>
    </row>
    <row r="6">
      <c r="B6" s="4">
        <v>2</v>
      </c>
      <c r="C6" s="9" t="s">
        <v>28</v>
      </c>
      <c r="D6" s="9" t="s">
        <v>29</v>
      </c>
      <c r="E6" s="8">
        <v>0</v>
      </c>
      <c r="F6" s="8" t="s">
        <v>26</v>
      </c>
      <c r="G6" s="8"/>
      <c r="H6" s="8" t="s">
        <v>30</v>
      </c>
    </row>
    <row r="7">
      <c r="B7" s="4">
        <v>3</v>
      </c>
      <c r="C7" s="9" t="s">
        <v>31</v>
      </c>
      <c r="D7" s="9" t="s">
        <v>32</v>
      </c>
      <c r="E7" s="8">
        <v>0</v>
      </c>
      <c r="F7" s="8" t="s">
        <v>26</v>
      </c>
      <c r="G7" s="8"/>
      <c r="H7" s="8" t="s">
        <v>27</v>
      </c>
    </row>
    <row r="8">
      <c r="B8" s="4">
        <v>4</v>
      </c>
      <c r="C8" s="9" t="s">
        <v>31</v>
      </c>
      <c r="D8" s="9" t="s">
        <v>33</v>
      </c>
      <c r="E8" s="8">
        <v>4</v>
      </c>
      <c r="F8" s="8">
        <v>30</v>
      </c>
      <c r="G8" s="8"/>
      <c r="H8" s="8" t="s">
        <v>27</v>
      </c>
    </row>
    <row r="9" ht="15" customHeight="1">
      <c r="B9" s="4">
        <v>5</v>
      </c>
      <c r="C9" s="9" t="s">
        <v>34</v>
      </c>
      <c r="D9" s="9" t="s">
        <v>35</v>
      </c>
      <c r="E9" s="8">
        <v>5</v>
      </c>
      <c r="F9" s="8">
        <v>17</v>
      </c>
      <c r="G9" s="8"/>
      <c r="H9" s="8" t="s">
        <v>36</v>
      </c>
    </row>
    <row r="10">
      <c r="B10" s="4">
        <v>6</v>
      </c>
      <c r="C10" s="9" t="s">
        <v>37</v>
      </c>
      <c r="D10" s="9" t="s">
        <v>38</v>
      </c>
      <c r="E10" s="8">
        <v>18</v>
      </c>
      <c r="F10" s="8">
        <v>27</v>
      </c>
      <c r="G10" s="8"/>
      <c r="H10" s="8" t="s">
        <v>39</v>
      </c>
    </row>
    <row r="11">
      <c r="B11" s="4">
        <v>7</v>
      </c>
      <c r="C11" s="9" t="s">
        <v>40</v>
      </c>
      <c r="D11" s="9" t="s">
        <v>41</v>
      </c>
      <c r="E11" s="8">
        <v>11</v>
      </c>
      <c r="F11" s="8">
        <v>27</v>
      </c>
      <c r="G11" s="8"/>
      <c r="H11" s="8" t="s">
        <v>36</v>
      </c>
    </row>
    <row r="12">
      <c r="B12" s="4">
        <v>8</v>
      </c>
      <c r="C12" s="9" t="s">
        <v>42</v>
      </c>
      <c r="D12" s="9" t="s">
        <v>43</v>
      </c>
      <c r="E12" s="8">
        <v>0</v>
      </c>
      <c r="F12" s="8" t="s">
        <v>26</v>
      </c>
      <c r="G12" s="8"/>
      <c r="H12" s="8" t="s">
        <v>27</v>
      </c>
    </row>
    <row r="13">
      <c r="B13" s="4">
        <v>9</v>
      </c>
      <c r="C13" s="9" t="s">
        <v>44</v>
      </c>
      <c r="D13" s="9" t="s">
        <v>45</v>
      </c>
      <c r="E13" s="8" t="s">
        <v>25</v>
      </c>
      <c r="F13" s="8" t="s">
        <v>25</v>
      </c>
      <c r="G13" s="8"/>
      <c r="H13" s="8"/>
    </row>
    <row r="14">
      <c r="B14" s="4">
        <v>10</v>
      </c>
      <c r="C14" s="7" t="s">
        <v>46</v>
      </c>
      <c r="D14" s="7" t="s">
        <v>47</v>
      </c>
      <c r="E14" s="8">
        <v>54</v>
      </c>
      <c r="F14" s="8">
        <v>86</v>
      </c>
      <c r="G14" s="8"/>
      <c r="H14" s="8"/>
    </row>
    <row r="15">
      <c r="B15" s="4">
        <v>11</v>
      </c>
      <c r="C15" s="7" t="s">
        <v>48</v>
      </c>
      <c r="D15" s="7" t="s">
        <v>49</v>
      </c>
      <c r="E15" s="8">
        <v>50</v>
      </c>
      <c r="F15" s="8">
        <v>91</v>
      </c>
      <c r="G15" s="8"/>
      <c r="H15" s="8"/>
    </row>
    <row r="16" ht="15" customHeight="1">
      <c r="B16" s="4">
        <v>12</v>
      </c>
      <c r="C16" s="7" t="s">
        <v>50</v>
      </c>
      <c r="D16" s="7" t="s">
        <v>51</v>
      </c>
      <c r="E16" s="8">
        <v>76</v>
      </c>
      <c r="F16" s="8">
        <v>105</v>
      </c>
      <c r="G16" s="8"/>
      <c r="H16" s="8"/>
    </row>
    <row r="17">
      <c r="B17" s="4">
        <v>13</v>
      </c>
      <c r="C17" s="7" t="s">
        <v>52</v>
      </c>
      <c r="D17" s="7" t="s">
        <v>53</v>
      </c>
      <c r="E17" s="8">
        <v>29</v>
      </c>
      <c r="F17" s="8">
        <v>46</v>
      </c>
      <c r="G17" s="8"/>
      <c r="H17" s="8"/>
    </row>
    <row r="18">
      <c r="B18" s="4">
        <v>14</v>
      </c>
      <c r="C18" s="7" t="s">
        <v>54</v>
      </c>
      <c r="D18" s="7" t="s">
        <v>55</v>
      </c>
      <c r="E18" s="8">
        <v>47</v>
      </c>
      <c r="F18" s="8">
        <v>62</v>
      </c>
      <c r="G18" s="8"/>
      <c r="H18" s="8"/>
    </row>
    <row r="19">
      <c r="B19" s="4">
        <v>15</v>
      </c>
      <c r="C19" s="7" t="s">
        <v>56</v>
      </c>
      <c r="D19" s="7" t="s">
        <v>57</v>
      </c>
      <c r="E19" s="8">
        <v>18</v>
      </c>
      <c r="F19" s="8">
        <v>32</v>
      </c>
      <c r="G19" s="8"/>
      <c r="H19" s="8"/>
    </row>
    <row r="20">
      <c r="B20" s="4">
        <v>16</v>
      </c>
      <c r="C20" s="7" t="s">
        <v>58</v>
      </c>
      <c r="D20" s="7" t="s">
        <v>59</v>
      </c>
      <c r="E20" s="8">
        <v>108</v>
      </c>
      <c r="F20" s="8">
        <v>103</v>
      </c>
      <c r="G20" s="8"/>
      <c r="H20" s="8" t="s">
        <v>36</v>
      </c>
    </row>
    <row r="21">
      <c r="B21" s="4">
        <v>17</v>
      </c>
      <c r="C21" s="10"/>
      <c r="D21" s="10"/>
      <c r="E21" s="8"/>
      <c r="F21" s="8"/>
      <c r="G21" s="8"/>
      <c r="H21" s="4"/>
    </row>
    <row r="22">
      <c r="B22" s="4">
        <v>18</v>
      </c>
      <c r="C22" s="10"/>
      <c r="D22" s="10"/>
      <c r="E22" s="8"/>
      <c r="F22" s="8"/>
      <c r="G22" s="8"/>
      <c r="H22" s="4"/>
    </row>
    <row r="23">
      <c r="B23" s="4">
        <v>19</v>
      </c>
      <c r="C23" s="3"/>
      <c r="D23" s="3"/>
      <c r="E23" s="8"/>
      <c r="F23" s="8"/>
      <c r="G23" s="8"/>
      <c r="H23" s="4"/>
    </row>
    <row r="24">
      <c r="B24" s="4">
        <v>20</v>
      </c>
      <c r="C24" s="11"/>
      <c r="D24" s="11"/>
      <c r="E24" s="8"/>
      <c r="F24" s="8"/>
      <c r="G24" s="8"/>
      <c r="H24" s="4"/>
    </row>
    <row r="25">
      <c r="B25" s="4">
        <v>21</v>
      </c>
      <c r="C25" s="11"/>
      <c r="D25" s="11"/>
      <c r="E25" s="4"/>
      <c r="F25" s="4"/>
      <c r="G25" s="4"/>
      <c r="H25" s="4"/>
    </row>
    <row r="26">
      <c r="B26" s="4">
        <v>22</v>
      </c>
      <c r="C26" s="11"/>
      <c r="D26" s="11"/>
      <c r="E26" s="4"/>
      <c r="F26" s="4"/>
      <c r="G26" s="4"/>
      <c r="H26" s="4"/>
    </row>
    <row r="27">
      <c r="B27" s="4">
        <v>23</v>
      </c>
      <c r="C27" s="11"/>
      <c r="D27" s="11"/>
      <c r="E27" s="4"/>
      <c r="F27" s="4"/>
      <c r="G27" s="4"/>
      <c r="H27" s="4"/>
    </row>
    <row r="28">
      <c r="B28" s="4">
        <v>24</v>
      </c>
      <c r="C28" s="11"/>
      <c r="D28" s="11"/>
      <c r="E28" s="8"/>
      <c r="F28" s="8"/>
      <c r="G28" s="8"/>
      <c r="H28" s="4"/>
    </row>
    <row r="29">
      <c r="B29" s="4">
        <v>25</v>
      </c>
      <c r="C29" s="11"/>
      <c r="D29" s="11"/>
      <c r="E29" s="4"/>
      <c r="F29" s="8"/>
      <c r="G29" s="8"/>
      <c r="H29" s="4"/>
    </row>
    <row r="30">
      <c r="B30" s="4">
        <v>26</v>
      </c>
      <c r="C30" s="11"/>
      <c r="D30" s="11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0"/>
      <c r="D33" s="10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2.75">
      <c r="C37" s="8" t="s">
        <v>17</v>
      </c>
      <c r="D37" s="8" t="s">
        <v>60</v>
      </c>
      <c r="E37" s="14"/>
    </row>
    <row r="38">
      <c r="C38" s="15" t="s">
        <v>6</v>
      </c>
      <c r="D38" s="4">
        <f>COUNTIF(E5:E34,"&lt;40")</f>
        <v>9</v>
      </c>
      <c r="E38" s="2"/>
    </row>
    <row r="39">
      <c r="C39" s="16" t="s">
        <v>7</v>
      </c>
      <c r="D39" s="4">
        <f>SUMPRODUCT((E5:E34&gt;=40)*(E5:E34&lt;=69))</f>
        <v>3</v>
      </c>
      <c r="E39" s="2"/>
    </row>
    <row r="40">
      <c r="C40" s="17" t="s">
        <v>8</v>
      </c>
      <c r="D40" s="4">
        <f>SUMPRODUCT((E5:E34&gt;=70)*(E5:E34&lt;=80))</f>
        <v>1</v>
      </c>
      <c r="E40" s="2"/>
    </row>
    <row r="41">
      <c r="C41" s="18" t="s">
        <v>9</v>
      </c>
      <c r="D41" s="4">
        <f>SUMPRODUCT((E5:E34&gt;=81)*(E5:E34&lt;=101))</f>
        <v>0</v>
      </c>
      <c r="E41" s="2"/>
    </row>
    <row r="42">
      <c r="C42" s="19" t="s">
        <v>10</v>
      </c>
      <c r="D42" s="4">
        <f>COUNTIF(E5:E34,"&gt;101")</f>
        <v>1</v>
      </c>
      <c r="E42" s="2"/>
    </row>
    <row r="43">
      <c r="C43" s="20" t="s">
        <v>11</v>
      </c>
      <c r="D43" s="21">
        <f>SUM(D38:D42)</f>
        <v>14</v>
      </c>
      <c r="E43" s="2"/>
    </row>
    <row r="44">
      <c r="C44" s="22" t="s">
        <v>12</v>
      </c>
      <c r="D44" s="23">
        <f>COUNTIF(E5:E34,"Non évaluable")</f>
        <v>0</v>
      </c>
      <c r="E44" s="2"/>
    </row>
    <row r="45">
      <c r="C45" s="24" t="s">
        <v>13</v>
      </c>
      <c r="D45" s="4">
        <f>COUNTIF(E5:E34,"Absent")</f>
        <v>0</v>
      </c>
      <c r="E45" s="2"/>
    </row>
    <row r="46">
      <c r="C46" s="20" t="s">
        <v>14</v>
      </c>
      <c r="D46" s="21">
        <f>SUM(D43:D45)</f>
        <v>14</v>
      </c>
      <c r="E46" s="2"/>
    </row>
    <row r="49" ht="42.75">
      <c r="C49" s="8" t="s">
        <v>61</v>
      </c>
      <c r="D49" s="8" t="s">
        <v>60</v>
      </c>
    </row>
    <row r="50">
      <c r="C50" s="15" t="s">
        <v>6</v>
      </c>
      <c r="D50" s="4">
        <f>COUNTIF(F5:F34,"&lt;40")</f>
        <v>5</v>
      </c>
    </row>
    <row r="51">
      <c r="C51" s="16" t="s">
        <v>7</v>
      </c>
      <c r="D51" s="4">
        <f>SUMPRODUCT((F5:F34&gt;=40)*(F5:F34&lt;=69))</f>
        <v>2</v>
      </c>
    </row>
    <row r="52">
      <c r="C52" s="17" t="s">
        <v>8</v>
      </c>
      <c r="D52" s="4">
        <f>SUMPRODUCT((F5:F34&gt;=70)*(F5:F34&lt;=80))</f>
        <v>0</v>
      </c>
    </row>
    <row r="53">
      <c r="C53" s="18" t="s">
        <v>9</v>
      </c>
      <c r="D53" s="4">
        <f>SUMPRODUCT((F5:F34&gt;=81)*(F5:F34&lt;=101))</f>
        <v>2</v>
      </c>
    </row>
    <row r="54">
      <c r="C54" s="19" t="s">
        <v>10</v>
      </c>
      <c r="D54" s="4">
        <f>COUNTIF(F5:F34,"&gt;101")</f>
        <v>2</v>
      </c>
    </row>
    <row r="55">
      <c r="C55" s="20" t="s">
        <v>11</v>
      </c>
      <c r="D55" s="21">
        <f>SUM(D50:D54)</f>
        <v>11</v>
      </c>
    </row>
    <row r="56">
      <c r="C56" s="22" t="s">
        <v>12</v>
      </c>
      <c r="D56" s="23">
        <f>COUNTIF(F5:F34,"Non évaluable")</f>
        <v>0</v>
      </c>
    </row>
    <row r="57">
      <c r="C57" s="24" t="s">
        <v>13</v>
      </c>
      <c r="D57" s="4">
        <f>COUNTIF(F5:F34,"Absent")</f>
        <v>0</v>
      </c>
    </row>
    <row r="58">
      <c r="C58" s="20" t="s">
        <v>14</v>
      </c>
      <c r="D58" s="21">
        <f>SUM(D55:D57)</f>
        <v>11</v>
      </c>
    </row>
    <row r="61" ht="42.75">
      <c r="C61" s="8" t="s">
        <v>62</v>
      </c>
      <c r="D61" s="8" t="s">
        <v>60</v>
      </c>
    </row>
    <row r="62">
      <c r="C62" s="15" t="s">
        <v>6</v>
      </c>
      <c r="D62" s="4">
        <f>COUNTIF(G5:G34,"&lt;40")</f>
        <v>0</v>
      </c>
    </row>
    <row r="63">
      <c r="C63" s="16" t="s">
        <v>7</v>
      </c>
      <c r="D63" s="4">
        <f>SUMPRODUCT((G5:G34&gt;=40)*(G5:G34&lt;=69))</f>
        <v>0</v>
      </c>
    </row>
    <row r="64">
      <c r="C64" s="17" t="s">
        <v>8</v>
      </c>
      <c r="D64" s="4">
        <f>SUMPRODUCT((G5:G34&gt;=70)*(G5:G34&lt;=80))</f>
        <v>0</v>
      </c>
    </row>
    <row r="65">
      <c r="C65" s="18" t="s">
        <v>9</v>
      </c>
      <c r="D65" s="4">
        <f>SUMPRODUCT((G5:G34&gt;=81)*(G5:G34&lt;=101))</f>
        <v>0</v>
      </c>
    </row>
    <row r="66">
      <c r="C66" s="19" t="s">
        <v>10</v>
      </c>
      <c r="D66" s="4">
        <f>COUNTIF(G5:G34,"&gt;101")</f>
        <v>0</v>
      </c>
    </row>
    <row r="67">
      <c r="C67" s="20" t="s">
        <v>11</v>
      </c>
      <c r="D67" s="21">
        <f>SUM(D62:D66)</f>
        <v>0</v>
      </c>
    </row>
    <row r="68">
      <c r="C68" s="22" t="s">
        <v>12</v>
      </c>
      <c r="D68" s="23">
        <f>COUNTIF(G5:G34,"Non évaluable")</f>
        <v>0</v>
      </c>
    </row>
    <row r="69">
      <c r="C69" s="24" t="s">
        <v>13</v>
      </c>
      <c r="D69" s="4">
        <f>COUNTIF(G5:G34,"Absent")</f>
        <v>0</v>
      </c>
    </row>
    <row r="70">
      <c r="C70" s="20" t="s">
        <v>14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greaterThan" id="{00830007-0010-4E77-95AE-002F00DA008E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FA0064-0031-4D58-9EDA-00BC008400C7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180033-00EB-4E42-92F1-00BE00760093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7A004C-0078-4FEC-B7B8-00D7005C00BC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52004D-0026-488B-9920-001F007B0053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CE00FD-0076-4E3B-AB9B-0012000A00AB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8" operator="containsText" text="Non évaluable" id="{00620047-0031-4AA6-8D4F-00FE00BB00EC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7" operator="greaterThan" id="{00EA00F4-0015-4A97-B18C-00C9001E008D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E4006D-0001-4039-8AA9-00B400130090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E20015-00E4-4BF5-A661-00E7007F000B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D100A8-0058-4844-868E-00110013009F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1800F7-003F-4687-99C9-004B00720076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B80070-00A1-48AD-9E33-003300AB0052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1" operator="containsText" text="Non évaluable" id="{00DB00F8-0015-493C-B62A-00FF00570020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G75" activeCellId="0" sqref="G75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63</v>
      </c>
      <c r="D2" s="4"/>
      <c r="F2" s="3" t="s">
        <v>20</v>
      </c>
      <c r="G2" s="3"/>
    </row>
    <row r="4">
      <c r="C4" s="5" t="s">
        <v>0</v>
      </c>
      <c r="D4" s="5" t="s">
        <v>1</v>
      </c>
      <c r="E4" s="6" t="s">
        <v>2</v>
      </c>
      <c r="F4" s="6" t="s">
        <v>21</v>
      </c>
      <c r="G4" s="6" t="s">
        <v>22</v>
      </c>
      <c r="H4" s="6" t="s">
        <v>3</v>
      </c>
    </row>
    <row r="5">
      <c r="B5" s="4">
        <v>1</v>
      </c>
      <c r="C5" s="7" t="s">
        <v>64</v>
      </c>
      <c r="D5" s="7" t="s">
        <v>65</v>
      </c>
      <c r="E5" s="8">
        <v>19</v>
      </c>
      <c r="F5" s="8" t="s">
        <v>66</v>
      </c>
      <c r="G5" s="8"/>
      <c r="H5" s="8" t="s">
        <v>27</v>
      </c>
    </row>
    <row r="6">
      <c r="B6" s="4">
        <v>2</v>
      </c>
      <c r="C6" s="9" t="s">
        <v>67</v>
      </c>
      <c r="D6" s="9" t="s">
        <v>68</v>
      </c>
      <c r="E6" s="8">
        <v>37</v>
      </c>
      <c r="F6" s="8">
        <v>41</v>
      </c>
      <c r="G6" s="8"/>
      <c r="H6" s="8"/>
    </row>
    <row r="7">
      <c r="B7" s="4">
        <v>3</v>
      </c>
      <c r="C7" s="9" t="s">
        <v>69</v>
      </c>
      <c r="D7" s="9" t="s">
        <v>70</v>
      </c>
      <c r="E7" s="8">
        <v>49</v>
      </c>
      <c r="F7" s="8">
        <v>49</v>
      </c>
      <c r="G7" s="8"/>
      <c r="H7" s="8"/>
    </row>
    <row r="8">
      <c r="B8" s="4">
        <v>4</v>
      </c>
      <c r="C8" s="9" t="s">
        <v>71</v>
      </c>
      <c r="D8" s="9" t="s">
        <v>72</v>
      </c>
      <c r="E8" s="8">
        <v>87</v>
      </c>
      <c r="F8" s="8">
        <v>103</v>
      </c>
      <c r="G8" s="8"/>
      <c r="H8" s="8"/>
    </row>
    <row r="9" ht="15" customHeight="1">
      <c r="B9" s="4">
        <v>5</v>
      </c>
      <c r="C9" s="9" t="s">
        <v>73</v>
      </c>
      <c r="D9" s="9" t="s">
        <v>74</v>
      </c>
      <c r="E9" s="8">
        <v>0</v>
      </c>
      <c r="F9" s="8" t="s">
        <v>66</v>
      </c>
      <c r="G9" s="8"/>
      <c r="H9" s="8" t="s">
        <v>75</v>
      </c>
    </row>
    <row r="10">
      <c r="B10" s="4">
        <v>6</v>
      </c>
      <c r="C10" s="9" t="s">
        <v>76</v>
      </c>
      <c r="D10" s="9" t="s">
        <v>77</v>
      </c>
      <c r="E10" s="8" t="s">
        <v>25</v>
      </c>
      <c r="F10" s="8" t="s">
        <v>78</v>
      </c>
      <c r="G10" s="8"/>
      <c r="H10" s="8"/>
    </row>
    <row r="11">
      <c r="B11" s="4">
        <v>7</v>
      </c>
      <c r="C11" s="9" t="s">
        <v>79</v>
      </c>
      <c r="D11" s="9" t="s">
        <v>80</v>
      </c>
      <c r="E11" s="8">
        <v>8</v>
      </c>
      <c r="F11" s="8">
        <v>16</v>
      </c>
      <c r="G11" s="8"/>
      <c r="H11" s="8"/>
    </row>
    <row r="12">
      <c r="B12" s="4">
        <v>8</v>
      </c>
      <c r="C12" s="9" t="s">
        <v>81</v>
      </c>
      <c r="D12" s="9" t="s">
        <v>82</v>
      </c>
      <c r="E12" s="8" t="s">
        <v>25</v>
      </c>
      <c r="F12" s="8">
        <v>45</v>
      </c>
      <c r="G12" s="8"/>
      <c r="H12" s="8"/>
    </row>
    <row r="13">
      <c r="B13" s="4">
        <v>9</v>
      </c>
      <c r="C13" s="9" t="s">
        <v>83</v>
      </c>
      <c r="D13" s="9" t="s">
        <v>84</v>
      </c>
      <c r="E13" s="8">
        <v>60</v>
      </c>
      <c r="F13" s="8">
        <v>64</v>
      </c>
      <c r="G13" s="8"/>
      <c r="H13" s="8"/>
    </row>
    <row r="14" ht="25.5">
      <c r="B14" s="4">
        <v>10</v>
      </c>
      <c r="C14" s="9" t="s">
        <v>85</v>
      </c>
      <c r="D14" s="9" t="s">
        <v>86</v>
      </c>
      <c r="E14" s="8">
        <v>49</v>
      </c>
      <c r="F14" s="8" t="s">
        <v>87</v>
      </c>
      <c r="G14" s="8"/>
      <c r="H14" s="8"/>
    </row>
    <row r="15">
      <c r="B15" s="4">
        <v>11</v>
      </c>
      <c r="C15" s="9" t="s">
        <v>88</v>
      </c>
      <c r="D15" s="9" t="s">
        <v>89</v>
      </c>
      <c r="E15" s="8">
        <v>132</v>
      </c>
      <c r="F15" s="8">
        <v>151</v>
      </c>
      <c r="G15" s="8"/>
      <c r="H15" s="8"/>
    </row>
    <row r="16" ht="15" customHeight="1">
      <c r="B16" s="4">
        <v>12</v>
      </c>
      <c r="C16" s="9" t="s">
        <v>88</v>
      </c>
      <c r="D16" s="9" t="s">
        <v>90</v>
      </c>
      <c r="E16" s="8">
        <v>59</v>
      </c>
      <c r="F16" s="8">
        <v>88</v>
      </c>
      <c r="G16" s="8"/>
      <c r="H16" s="8"/>
    </row>
    <row r="17">
      <c r="B17" s="4">
        <v>13</v>
      </c>
      <c r="C17" s="9" t="s">
        <v>91</v>
      </c>
      <c r="D17" s="9" t="s">
        <v>92</v>
      </c>
      <c r="E17" s="8">
        <v>15</v>
      </c>
      <c r="F17" s="8" t="s">
        <v>87</v>
      </c>
      <c r="G17" s="8"/>
      <c r="H17" s="8"/>
    </row>
    <row r="18">
      <c r="B18" s="4">
        <v>14</v>
      </c>
      <c r="C18" s="9" t="s">
        <v>93</v>
      </c>
      <c r="D18" s="9" t="s">
        <v>94</v>
      </c>
      <c r="E18" s="8">
        <v>60</v>
      </c>
      <c r="F18" s="8" t="s">
        <v>87</v>
      </c>
      <c r="G18" s="8"/>
      <c r="H18" s="8"/>
    </row>
    <row r="19">
      <c r="B19" s="4">
        <v>15</v>
      </c>
      <c r="C19" s="9" t="s">
        <v>95</v>
      </c>
      <c r="D19" s="9" t="s">
        <v>96</v>
      </c>
      <c r="E19" s="8">
        <v>55</v>
      </c>
      <c r="F19" s="8">
        <v>68</v>
      </c>
      <c r="G19" s="8"/>
      <c r="H19" s="8"/>
    </row>
    <row r="20">
      <c r="B20" s="4">
        <v>16</v>
      </c>
      <c r="C20" s="9" t="s">
        <v>97</v>
      </c>
      <c r="D20" s="9" t="s">
        <v>98</v>
      </c>
      <c r="E20" s="8">
        <v>20</v>
      </c>
      <c r="F20" s="8" t="s">
        <v>87</v>
      </c>
      <c r="G20" s="8"/>
      <c r="H20" s="8"/>
    </row>
    <row r="21">
      <c r="B21" s="4">
        <v>17</v>
      </c>
      <c r="C21" s="9" t="s">
        <v>99</v>
      </c>
      <c r="D21" s="9" t="s">
        <v>100</v>
      </c>
      <c r="E21" s="8">
        <v>72</v>
      </c>
      <c r="F21" s="8">
        <v>89</v>
      </c>
      <c r="G21" s="8"/>
      <c r="H21" s="4"/>
    </row>
    <row r="22">
      <c r="B22" s="4">
        <v>18</v>
      </c>
      <c r="C22" s="9" t="s">
        <v>101</v>
      </c>
      <c r="D22" s="9" t="s">
        <v>102</v>
      </c>
      <c r="E22" s="8">
        <v>50</v>
      </c>
      <c r="F22" s="8" t="s">
        <v>87</v>
      </c>
      <c r="G22" s="8"/>
      <c r="H22" s="4"/>
    </row>
    <row r="23">
      <c r="B23" s="4">
        <v>19</v>
      </c>
      <c r="C23" s="9" t="s">
        <v>103</v>
      </c>
      <c r="D23" s="9" t="s">
        <v>104</v>
      </c>
      <c r="E23" s="8">
        <v>122</v>
      </c>
      <c r="F23" s="8">
        <v>143</v>
      </c>
      <c r="G23" s="8"/>
      <c r="H23" s="4"/>
    </row>
    <row r="24">
      <c r="B24" s="4">
        <v>20</v>
      </c>
      <c r="C24" s="9" t="s">
        <v>103</v>
      </c>
      <c r="D24" s="9" t="s">
        <v>105</v>
      </c>
      <c r="E24" s="8">
        <v>123</v>
      </c>
      <c r="F24" s="8">
        <v>133</v>
      </c>
      <c r="G24" s="8"/>
      <c r="H24" s="4"/>
    </row>
    <row r="25">
      <c r="B25" s="4">
        <v>21</v>
      </c>
      <c r="C25" s="9" t="s">
        <v>106</v>
      </c>
      <c r="D25" s="9" t="s">
        <v>107</v>
      </c>
      <c r="E25" s="4">
        <v>3</v>
      </c>
      <c r="F25" s="4" t="s">
        <v>78</v>
      </c>
      <c r="G25" s="4"/>
      <c r="H25" s="4" t="s">
        <v>108</v>
      </c>
    </row>
    <row r="26">
      <c r="B26" s="4">
        <v>22</v>
      </c>
      <c r="C26" s="11" t="s">
        <v>109</v>
      </c>
      <c r="D26" s="11" t="s">
        <v>110</v>
      </c>
      <c r="E26" s="4"/>
      <c r="F26" s="4">
        <v>170</v>
      </c>
      <c r="G26" s="4"/>
      <c r="H26" s="4"/>
    </row>
    <row r="27">
      <c r="B27" s="4">
        <v>23</v>
      </c>
      <c r="C27" s="11"/>
      <c r="D27" s="11"/>
      <c r="E27" s="4"/>
      <c r="F27" s="4"/>
      <c r="G27" s="4"/>
      <c r="H27" s="4"/>
    </row>
    <row r="28">
      <c r="B28" s="4">
        <v>24</v>
      </c>
      <c r="C28" s="11"/>
      <c r="D28" s="11"/>
      <c r="E28" s="8"/>
      <c r="F28" s="8"/>
      <c r="G28" s="8"/>
      <c r="H28" s="4"/>
    </row>
    <row r="29">
      <c r="B29" s="4">
        <v>25</v>
      </c>
      <c r="C29" s="11"/>
      <c r="D29" s="11"/>
      <c r="E29" s="4"/>
      <c r="F29" s="8"/>
      <c r="G29" s="8"/>
      <c r="H29" s="4"/>
    </row>
    <row r="30">
      <c r="B30" s="4">
        <v>26</v>
      </c>
      <c r="C30" s="11"/>
      <c r="D30" s="11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0"/>
      <c r="D33" s="10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2.75">
      <c r="C37" s="8" t="s">
        <v>17</v>
      </c>
      <c r="D37" s="8" t="s">
        <v>60</v>
      </c>
      <c r="E37" s="14"/>
    </row>
    <row r="38">
      <c r="C38" s="15" t="s">
        <v>6</v>
      </c>
      <c r="D38" s="4">
        <f>COUNTIF(E5:E34,"&lt;40")</f>
        <v>7</v>
      </c>
      <c r="E38" s="2"/>
    </row>
    <row r="39">
      <c r="C39" s="16" t="s">
        <v>7</v>
      </c>
      <c r="D39" s="4">
        <f>SUMPRODUCT((E5:E34&gt;=40)*(E5:E34&lt;=69))</f>
        <v>7</v>
      </c>
      <c r="E39" s="2"/>
    </row>
    <row r="40">
      <c r="C40" s="17" t="s">
        <v>8</v>
      </c>
      <c r="D40" s="4">
        <f>SUMPRODUCT((E5:E34&gt;=70)*(E5:E34&lt;=80))</f>
        <v>1</v>
      </c>
      <c r="E40" s="2"/>
    </row>
    <row r="41">
      <c r="C41" s="18" t="s">
        <v>9</v>
      </c>
      <c r="D41" s="4">
        <f>SUMPRODUCT((E5:E34&gt;=81)*(E5:E34&lt;=101))</f>
        <v>1</v>
      </c>
      <c r="E41" s="2"/>
    </row>
    <row r="42">
      <c r="C42" s="19" t="s">
        <v>10</v>
      </c>
      <c r="D42" s="4">
        <f>COUNTIF(E5:E34,"&gt;101")</f>
        <v>3</v>
      </c>
      <c r="E42" s="2"/>
    </row>
    <row r="43">
      <c r="C43" s="20" t="s">
        <v>11</v>
      </c>
      <c r="D43" s="21">
        <f>SUM(D38:D42)</f>
        <v>19</v>
      </c>
      <c r="E43" s="2"/>
    </row>
    <row r="44">
      <c r="C44" s="22" t="s">
        <v>12</v>
      </c>
      <c r="D44" s="23">
        <f>COUNTIF(E5:E34,"Non évaluable")</f>
        <v>0</v>
      </c>
      <c r="E44" s="2"/>
    </row>
    <row r="45">
      <c r="C45" s="24" t="s">
        <v>13</v>
      </c>
      <c r="D45" s="4">
        <v>2</v>
      </c>
      <c r="E45" s="2"/>
    </row>
    <row r="46">
      <c r="C46" s="20" t="s">
        <v>14</v>
      </c>
      <c r="D46" s="21">
        <f>SUM(D43:D45)</f>
        <v>21</v>
      </c>
      <c r="E46" s="2"/>
    </row>
    <row r="49" ht="42.75">
      <c r="C49" s="8" t="s">
        <v>61</v>
      </c>
      <c r="D49" s="8" t="s">
        <v>60</v>
      </c>
    </row>
    <row r="50">
      <c r="C50" s="15" t="s">
        <v>6</v>
      </c>
      <c r="D50" s="4">
        <f>COUNTIF(F5:F34,"&lt;40")</f>
        <v>1</v>
      </c>
    </row>
    <row r="51">
      <c r="C51" s="16" t="s">
        <v>7</v>
      </c>
      <c r="D51" s="4">
        <f>SUMPRODUCT((F5:F34&gt;=40)*(F5:F34&lt;=69))</f>
        <v>5</v>
      </c>
    </row>
    <row r="52">
      <c r="C52" s="17" t="s">
        <v>8</v>
      </c>
      <c r="D52" s="4">
        <f>SUMPRODUCT((F5:F34&gt;=70)*(F5:F34&lt;=80))</f>
        <v>0</v>
      </c>
    </row>
    <row r="53">
      <c r="C53" s="18" t="s">
        <v>9</v>
      </c>
      <c r="D53" s="4">
        <f>SUMPRODUCT((F5:F34&gt;=81)*(F5:F34&lt;=101))</f>
        <v>2</v>
      </c>
    </row>
    <row r="54">
      <c r="C54" s="19" t="s">
        <v>10</v>
      </c>
      <c r="D54" s="4">
        <f>COUNTIF(F5:F34,"&gt;101")</f>
        <v>5</v>
      </c>
    </row>
    <row r="55">
      <c r="C55" s="20" t="s">
        <v>11</v>
      </c>
      <c r="D55" s="21">
        <f>SUM(D50:D54)</f>
        <v>13</v>
      </c>
    </row>
    <row r="56">
      <c r="C56" s="22" t="s">
        <v>12</v>
      </c>
      <c r="D56" s="23">
        <f>COUNTIF(F5:F34,"Non évaluable")</f>
        <v>0</v>
      </c>
    </row>
    <row r="57">
      <c r="C57" s="24" t="s">
        <v>13</v>
      </c>
      <c r="D57" s="4">
        <v>8</v>
      </c>
    </row>
    <row r="58">
      <c r="C58" s="20" t="s">
        <v>14</v>
      </c>
      <c r="D58" s="21">
        <f>SUM(D55:D57)</f>
        <v>21</v>
      </c>
    </row>
    <row r="61" ht="42.75">
      <c r="C61" s="8" t="s">
        <v>62</v>
      </c>
      <c r="D61" s="8" t="s">
        <v>60</v>
      </c>
    </row>
    <row r="62">
      <c r="C62" s="15" t="s">
        <v>6</v>
      </c>
      <c r="D62" s="4">
        <f>COUNTIF(G5:G34,"&lt;40")</f>
        <v>0</v>
      </c>
    </row>
    <row r="63">
      <c r="C63" s="16" t="s">
        <v>7</v>
      </c>
      <c r="D63" s="4">
        <f>SUMPRODUCT((G5:G34&gt;=40)*(G5:G34&lt;=69))</f>
        <v>0</v>
      </c>
    </row>
    <row r="64">
      <c r="C64" s="17" t="s">
        <v>8</v>
      </c>
      <c r="D64" s="4">
        <f>SUMPRODUCT((G5:G34&gt;=70)*(G5:G34&lt;=80))</f>
        <v>0</v>
      </c>
    </row>
    <row r="65">
      <c r="C65" s="18" t="s">
        <v>9</v>
      </c>
      <c r="D65" s="4">
        <f>SUMPRODUCT((G5:G34&gt;=81)*(G5:G34&lt;=101))</f>
        <v>0</v>
      </c>
    </row>
    <row r="66">
      <c r="C66" s="19" t="s">
        <v>10</v>
      </c>
      <c r="D66" s="4">
        <f>COUNTIF(G5:G34,"&gt;101")</f>
        <v>0</v>
      </c>
    </row>
    <row r="67">
      <c r="C67" s="20" t="s">
        <v>11</v>
      </c>
      <c r="D67" s="21">
        <f>SUM(D62:D66)</f>
        <v>0</v>
      </c>
    </row>
    <row r="68">
      <c r="C68" s="22" t="s">
        <v>12</v>
      </c>
      <c r="D68" s="23">
        <f>COUNTIF(G5:G34,"Non évaluable")</f>
        <v>0</v>
      </c>
    </row>
    <row r="69">
      <c r="C69" s="24" t="s">
        <v>13</v>
      </c>
      <c r="D69" s="4">
        <f>COUNTIF(G5:G34,"Absent")</f>
        <v>0</v>
      </c>
    </row>
    <row r="70">
      <c r="C70" s="20" t="s">
        <v>14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greaterThan" id="{00D7003E-00CA-4061-A5F9-002100090028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1A00DB-00DC-47C8-9A17-00E50089003C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D000ED-0016-40B0-AB47-00A6000F0088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2A0085-00DE-4102-BCBC-00E600ED006D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AC0020-00D6-4970-A727-009700A600E7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690042-004B-40E1-BCC4-00700005005F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8" operator="containsText" text="Non évaluable" id="{006C00DB-008C-44FE-A033-009E00E8005A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7" operator="greaterThan" id="{008700A5-009A-42A0-AB36-001500C10079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72005E-00F0-4413-A725-00D0003D0041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740040-00DD-4619-AE41-009A00CE00F5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E30030-0059-4F6A-8EED-007E00DE00C5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210042-0004-43E0-8ED6-005E0045001B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F700C6-0030-4B02-A5AB-00D200120041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1" operator="containsText" text="Non évaluable" id="{0003008C-000E-4A3E-A634-00CE006100FE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K74" activeCellId="0" sqref="K74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111</v>
      </c>
      <c r="D2" s="4"/>
      <c r="F2" s="3" t="s">
        <v>20</v>
      </c>
      <c r="G2" s="3"/>
    </row>
    <row r="4">
      <c r="C4" s="5" t="s">
        <v>0</v>
      </c>
      <c r="D4" s="5" t="s">
        <v>1</v>
      </c>
      <c r="E4" s="6" t="s">
        <v>2</v>
      </c>
      <c r="F4" s="6" t="s">
        <v>21</v>
      </c>
      <c r="G4" s="6" t="s">
        <v>22</v>
      </c>
      <c r="H4" s="6" t="s">
        <v>3</v>
      </c>
    </row>
    <row r="5">
      <c r="B5" s="4">
        <v>1</v>
      </c>
      <c r="C5" s="10"/>
      <c r="D5" s="10"/>
      <c r="E5" s="8"/>
      <c r="F5" s="8"/>
      <c r="G5" s="8"/>
      <c r="H5" s="8"/>
    </row>
    <row r="6">
      <c r="B6" s="4">
        <v>2</v>
      </c>
      <c r="C6" s="10"/>
      <c r="D6" s="10"/>
      <c r="E6" s="8"/>
      <c r="F6" s="8"/>
      <c r="G6" s="8"/>
      <c r="H6" s="8"/>
    </row>
    <row r="7">
      <c r="B7" s="4">
        <v>3</v>
      </c>
      <c r="C7" s="10"/>
      <c r="D7" s="10"/>
      <c r="E7" s="8"/>
      <c r="F7" s="8"/>
      <c r="G7" s="8"/>
      <c r="H7" s="8"/>
    </row>
    <row r="8">
      <c r="B8" s="4">
        <v>4</v>
      </c>
      <c r="C8" s="10"/>
      <c r="D8" s="10"/>
      <c r="E8" s="8"/>
      <c r="F8" s="8"/>
      <c r="G8" s="8"/>
      <c r="H8" s="8"/>
    </row>
    <row r="9" ht="15" customHeight="1">
      <c r="B9" s="4">
        <v>5</v>
      </c>
      <c r="C9" s="10"/>
      <c r="D9" s="10"/>
      <c r="E9" s="8"/>
      <c r="F9" s="8"/>
      <c r="G9" s="8"/>
      <c r="H9" s="8"/>
    </row>
    <row r="10">
      <c r="B10" s="4">
        <v>6</v>
      </c>
      <c r="C10" s="10"/>
      <c r="D10" s="10"/>
      <c r="E10" s="8"/>
      <c r="F10" s="8"/>
      <c r="G10" s="8"/>
      <c r="H10" s="8"/>
    </row>
    <row r="11">
      <c r="B11" s="4">
        <v>7</v>
      </c>
      <c r="C11" s="10"/>
      <c r="D11" s="10"/>
      <c r="E11" s="8"/>
      <c r="F11" s="8"/>
      <c r="G11" s="8"/>
      <c r="H11" s="8"/>
    </row>
    <row r="12">
      <c r="B12" s="4">
        <v>8</v>
      </c>
      <c r="C12" s="10"/>
      <c r="D12" s="10"/>
      <c r="E12" s="8"/>
      <c r="F12" s="8"/>
      <c r="G12" s="8"/>
      <c r="H12" s="8"/>
    </row>
    <row r="13">
      <c r="B13" s="4">
        <v>9</v>
      </c>
      <c r="C13" s="10"/>
      <c r="D13" s="10"/>
      <c r="E13" s="8"/>
      <c r="F13" s="8"/>
      <c r="G13" s="8"/>
      <c r="H13" s="8"/>
    </row>
    <row r="14">
      <c r="B14" s="4">
        <v>10</v>
      </c>
      <c r="C14" s="10"/>
      <c r="D14" s="10"/>
      <c r="E14" s="8"/>
      <c r="F14" s="8"/>
      <c r="G14" s="8"/>
      <c r="H14" s="8"/>
    </row>
    <row r="15">
      <c r="B15" s="4">
        <v>11</v>
      </c>
      <c r="C15" s="10"/>
      <c r="D15" s="10"/>
      <c r="E15" s="8"/>
      <c r="F15" s="8"/>
      <c r="G15" s="8"/>
      <c r="H15" s="8"/>
    </row>
    <row r="16" ht="15" customHeight="1">
      <c r="B16" s="4">
        <v>12</v>
      </c>
      <c r="C16" s="10"/>
      <c r="D16" s="10"/>
      <c r="E16" s="8"/>
      <c r="F16" s="8"/>
      <c r="G16" s="8"/>
      <c r="H16" s="8"/>
    </row>
    <row r="17">
      <c r="B17" s="4">
        <v>13</v>
      </c>
      <c r="C17" s="10"/>
      <c r="D17" s="10"/>
      <c r="E17" s="8"/>
      <c r="F17" s="8"/>
      <c r="G17" s="8"/>
      <c r="H17" s="8"/>
    </row>
    <row r="18">
      <c r="B18" s="4">
        <v>14</v>
      </c>
      <c r="C18" s="10"/>
      <c r="D18" s="10"/>
      <c r="E18" s="8"/>
      <c r="F18" s="8"/>
      <c r="G18" s="8"/>
      <c r="H18" s="8"/>
    </row>
    <row r="19">
      <c r="B19" s="4">
        <v>15</v>
      </c>
      <c r="C19" s="10"/>
      <c r="D19" s="10"/>
      <c r="E19" s="8"/>
      <c r="F19" s="8"/>
      <c r="G19" s="8"/>
      <c r="H19" s="8"/>
    </row>
    <row r="20">
      <c r="B20" s="4">
        <v>16</v>
      </c>
      <c r="C20" s="10"/>
      <c r="D20" s="10"/>
      <c r="E20" s="8"/>
      <c r="F20" s="8"/>
      <c r="G20" s="8"/>
      <c r="H20" s="8"/>
    </row>
    <row r="21">
      <c r="B21" s="4">
        <v>17</v>
      </c>
      <c r="C21" s="10"/>
      <c r="D21" s="10"/>
      <c r="E21" s="8"/>
      <c r="F21" s="8"/>
      <c r="G21" s="8"/>
      <c r="H21" s="4"/>
    </row>
    <row r="22">
      <c r="B22" s="4">
        <v>18</v>
      </c>
      <c r="C22" s="10"/>
      <c r="D22" s="10"/>
      <c r="E22" s="8"/>
      <c r="F22" s="8"/>
      <c r="G22" s="8"/>
      <c r="H22" s="4"/>
    </row>
    <row r="23">
      <c r="B23" s="4">
        <v>19</v>
      </c>
      <c r="C23" s="3"/>
      <c r="D23" s="3"/>
      <c r="E23" s="8"/>
      <c r="F23" s="8"/>
      <c r="G23" s="8"/>
      <c r="H23" s="4"/>
    </row>
    <row r="24">
      <c r="B24" s="4">
        <v>20</v>
      </c>
      <c r="C24" s="11"/>
      <c r="D24" s="11"/>
      <c r="E24" s="8"/>
      <c r="F24" s="8"/>
      <c r="G24" s="8"/>
      <c r="H24" s="4"/>
    </row>
    <row r="25">
      <c r="B25" s="4">
        <v>21</v>
      </c>
      <c r="C25" s="11"/>
      <c r="D25" s="11"/>
      <c r="E25" s="4"/>
      <c r="F25" s="4"/>
      <c r="G25" s="4"/>
      <c r="H25" s="4"/>
    </row>
    <row r="26">
      <c r="B26" s="4">
        <v>22</v>
      </c>
      <c r="C26" s="11"/>
      <c r="D26" s="11"/>
      <c r="E26" s="4"/>
      <c r="F26" s="4"/>
      <c r="G26" s="4"/>
      <c r="H26" s="4"/>
    </row>
    <row r="27">
      <c r="B27" s="4">
        <v>23</v>
      </c>
      <c r="C27" s="11"/>
      <c r="D27" s="11"/>
      <c r="E27" s="4"/>
      <c r="F27" s="4"/>
      <c r="G27" s="4"/>
      <c r="H27" s="4"/>
    </row>
    <row r="28">
      <c r="B28" s="4">
        <v>24</v>
      </c>
      <c r="C28" s="11"/>
      <c r="D28" s="11"/>
      <c r="E28" s="8"/>
      <c r="F28" s="8"/>
      <c r="G28" s="8"/>
      <c r="H28" s="4"/>
    </row>
    <row r="29">
      <c r="B29" s="4">
        <v>25</v>
      </c>
      <c r="C29" s="11"/>
      <c r="D29" s="11"/>
      <c r="E29" s="4"/>
      <c r="F29" s="8"/>
      <c r="G29" s="8"/>
      <c r="H29" s="4"/>
    </row>
    <row r="30">
      <c r="B30" s="4">
        <v>26</v>
      </c>
      <c r="C30" s="11"/>
      <c r="D30" s="11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0"/>
      <c r="D33" s="10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5">
      <c r="C37" s="8" t="s">
        <v>17</v>
      </c>
      <c r="D37" s="8" t="s">
        <v>60</v>
      </c>
      <c r="E37" s="14"/>
    </row>
    <row r="38">
      <c r="C38" s="15" t="s">
        <v>6</v>
      </c>
      <c r="D38" s="4">
        <f>COUNTIF(E5:E34,"&lt;40")</f>
        <v>0</v>
      </c>
      <c r="E38" s="2"/>
    </row>
    <row r="39">
      <c r="C39" s="16" t="s">
        <v>7</v>
      </c>
      <c r="D39" s="4">
        <f>SUMPRODUCT((E5:E34&gt;=40)*(E5:E34&lt;=69))</f>
        <v>0</v>
      </c>
      <c r="E39" s="2"/>
    </row>
    <row r="40">
      <c r="C40" s="17" t="s">
        <v>8</v>
      </c>
      <c r="D40" s="4">
        <f>SUMPRODUCT((E5:E34&gt;=70)*(E5:E34&lt;=80))</f>
        <v>0</v>
      </c>
      <c r="E40" s="2"/>
    </row>
    <row r="41">
      <c r="C41" s="18" t="s">
        <v>9</v>
      </c>
      <c r="D41" s="4">
        <f>SUMPRODUCT((E5:E34&gt;=81)*(E5:E34&lt;=101))</f>
        <v>0</v>
      </c>
      <c r="E41" s="2"/>
    </row>
    <row r="42">
      <c r="C42" s="19" t="s">
        <v>10</v>
      </c>
      <c r="D42" s="4">
        <f>COUNTIF(E5:E34,"&gt;101")</f>
        <v>0</v>
      </c>
      <c r="E42" s="2"/>
    </row>
    <row r="43">
      <c r="C43" s="20" t="s">
        <v>11</v>
      </c>
      <c r="D43" s="21">
        <f>SUM(D38:D42)</f>
        <v>0</v>
      </c>
      <c r="E43" s="2"/>
    </row>
    <row r="44">
      <c r="C44" s="22" t="s">
        <v>12</v>
      </c>
      <c r="D44" s="23">
        <f>COUNTIF(E5:E34,"Non évaluable")</f>
        <v>0</v>
      </c>
      <c r="E44" s="2"/>
    </row>
    <row r="45">
      <c r="C45" s="24" t="s">
        <v>13</v>
      </c>
      <c r="D45" s="4">
        <f>COUNTIF(E5:E34,"Absent")</f>
        <v>0</v>
      </c>
      <c r="E45" s="2"/>
    </row>
    <row r="46">
      <c r="C46" s="20" t="s">
        <v>14</v>
      </c>
      <c r="D46" s="21">
        <f>SUM(D43:D45)</f>
        <v>0</v>
      </c>
      <c r="E46" s="2"/>
    </row>
    <row r="49" ht="45">
      <c r="C49" s="8" t="s">
        <v>61</v>
      </c>
      <c r="D49" s="8" t="s">
        <v>60</v>
      </c>
    </row>
    <row r="50">
      <c r="C50" s="15" t="s">
        <v>6</v>
      </c>
      <c r="D50" s="4">
        <f>COUNTIF(F5:F34,"&lt;40")</f>
        <v>0</v>
      </c>
    </row>
    <row r="51">
      <c r="C51" s="16" t="s">
        <v>7</v>
      </c>
      <c r="D51" s="4">
        <f>SUMPRODUCT((F5:F34&gt;=40)*(F5:F34&lt;=69))</f>
        <v>0</v>
      </c>
    </row>
    <row r="52">
      <c r="C52" s="17" t="s">
        <v>8</v>
      </c>
      <c r="D52" s="4">
        <f>SUMPRODUCT((F5:F34&gt;=70)*(F5:F34&lt;=80))</f>
        <v>0</v>
      </c>
    </row>
    <row r="53">
      <c r="C53" s="18" t="s">
        <v>9</v>
      </c>
      <c r="D53" s="4">
        <f>SUMPRODUCT((F5:F34&gt;=81)*(F5:F34&lt;=101))</f>
        <v>0</v>
      </c>
    </row>
    <row r="54">
      <c r="C54" s="19" t="s">
        <v>10</v>
      </c>
      <c r="D54" s="4">
        <f>COUNTIF(F5:F34,"&gt;101")</f>
        <v>0</v>
      </c>
    </row>
    <row r="55">
      <c r="C55" s="20" t="s">
        <v>11</v>
      </c>
      <c r="D55" s="21">
        <f>SUM(D50:D54)</f>
        <v>0</v>
      </c>
    </row>
    <row r="56">
      <c r="C56" s="22" t="s">
        <v>12</v>
      </c>
      <c r="D56" s="23">
        <f>COUNTIF(F5:F34,"Non évaluable")</f>
        <v>0</v>
      </c>
    </row>
    <row r="57">
      <c r="C57" s="24" t="s">
        <v>13</v>
      </c>
      <c r="D57" s="4">
        <f>COUNTIF(F5:F34,"Absent")</f>
        <v>0</v>
      </c>
    </row>
    <row r="58">
      <c r="C58" s="20" t="s">
        <v>14</v>
      </c>
      <c r="D58" s="21">
        <f>SUM(D55:D57)</f>
        <v>0</v>
      </c>
    </row>
    <row r="61" ht="45">
      <c r="C61" s="8" t="s">
        <v>62</v>
      </c>
      <c r="D61" s="8" t="s">
        <v>60</v>
      </c>
    </row>
    <row r="62">
      <c r="C62" s="15" t="s">
        <v>6</v>
      </c>
      <c r="D62" s="4">
        <f>COUNTIF(G5:G34,"&lt;40")</f>
        <v>0</v>
      </c>
    </row>
    <row r="63">
      <c r="C63" s="16" t="s">
        <v>7</v>
      </c>
      <c r="D63" s="4">
        <f>SUMPRODUCT((G5:G34&gt;=40)*(G5:G34&lt;=69))</f>
        <v>0</v>
      </c>
    </row>
    <row r="64">
      <c r="C64" s="17" t="s">
        <v>8</v>
      </c>
      <c r="D64" s="4">
        <f>SUMPRODUCT((G5:G34&gt;=70)*(G5:G34&lt;=80))</f>
        <v>0</v>
      </c>
    </row>
    <row r="65">
      <c r="C65" s="18" t="s">
        <v>9</v>
      </c>
      <c r="D65" s="4">
        <f>SUMPRODUCT((G5:G34&gt;=81)*(G5:G34&lt;=101))</f>
        <v>0</v>
      </c>
    </row>
    <row r="66">
      <c r="C66" s="19" t="s">
        <v>10</v>
      </c>
      <c r="D66" s="4">
        <f>COUNTIF(G5:G34,"&gt;101")</f>
        <v>0</v>
      </c>
    </row>
    <row r="67">
      <c r="C67" s="20" t="s">
        <v>11</v>
      </c>
      <c r="D67" s="21">
        <f>SUM(D62:D66)</f>
        <v>0</v>
      </c>
    </row>
    <row r="68">
      <c r="C68" s="22" t="s">
        <v>12</v>
      </c>
      <c r="D68" s="23">
        <f>COUNTIF(G5:G34,"Non évaluable")</f>
        <v>0</v>
      </c>
    </row>
    <row r="69">
      <c r="C69" s="24" t="s">
        <v>13</v>
      </c>
      <c r="D69" s="4">
        <f>COUNTIF(G5:G34,"Absent")</f>
        <v>0</v>
      </c>
    </row>
    <row r="70">
      <c r="C70" s="20" t="s">
        <v>14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7F003A-00F7-4064-B81C-00C7000A00EC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DE003E-007C-489D-869C-003A0099003D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3F0089-00F8-4B41-BBAD-00320010008F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51009B-00E3-4B65-9209-005700570059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9700D1-00E3-4D5A-ADA3-00A8006200EE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1600F7-00F2-4D87-9A0B-00B4000B007C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7B0083-0031-4821-8DF7-00A800290002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AC003E-00AD-4FBE-9E91-001200DA0088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460001-00CF-48CA-AA0E-00FE00E70010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A90078-0056-4CA7-8EA8-005F00B500DA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D9001B-0070-4B51-985C-00ED0020007F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EB00B4-0004-42DB-BE06-00C6002E004A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5B00FB-0056-4E81-A439-005500B200EB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2F005C-0035-49B0-825B-00BD005A000B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J37" activeCellId="0" sqref="J37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111</v>
      </c>
      <c r="D2" s="4"/>
      <c r="F2" s="3" t="s">
        <v>20</v>
      </c>
      <c r="G2" s="3"/>
    </row>
    <row r="4">
      <c r="C4" s="5" t="s">
        <v>0</v>
      </c>
      <c r="D4" s="5" t="s">
        <v>1</v>
      </c>
      <c r="E4" s="6" t="s">
        <v>2</v>
      </c>
      <c r="F4" s="6" t="s">
        <v>21</v>
      </c>
      <c r="G4" s="6" t="s">
        <v>22</v>
      </c>
      <c r="H4" s="6" t="s">
        <v>3</v>
      </c>
    </row>
    <row r="5">
      <c r="B5" s="4">
        <v>1</v>
      </c>
      <c r="C5" s="10"/>
      <c r="D5" s="10"/>
      <c r="E5" s="8"/>
      <c r="F5" s="8"/>
      <c r="G5" s="8"/>
      <c r="H5" s="8"/>
    </row>
    <row r="6">
      <c r="B6" s="4">
        <v>2</v>
      </c>
      <c r="C6" s="10"/>
      <c r="D6" s="10"/>
      <c r="E6" s="8"/>
      <c r="F6" s="8"/>
      <c r="G6" s="8"/>
      <c r="H6" s="8"/>
    </row>
    <row r="7">
      <c r="B7" s="4">
        <v>3</v>
      </c>
      <c r="C7" s="10"/>
      <c r="D7" s="10"/>
      <c r="E7" s="8"/>
      <c r="F7" s="8"/>
      <c r="G7" s="8"/>
      <c r="H7" s="8"/>
    </row>
    <row r="8">
      <c r="B8" s="4">
        <v>4</v>
      </c>
      <c r="C8" s="10"/>
      <c r="D8" s="10"/>
      <c r="E8" s="8"/>
      <c r="F8" s="8"/>
      <c r="G8" s="8"/>
      <c r="H8" s="8"/>
    </row>
    <row r="9" ht="15" customHeight="1">
      <c r="B9" s="4">
        <v>5</v>
      </c>
      <c r="C9" s="10"/>
      <c r="D9" s="10"/>
      <c r="E9" s="8"/>
      <c r="F9" s="8"/>
      <c r="G9" s="8"/>
      <c r="H9" s="8"/>
    </row>
    <row r="10">
      <c r="B10" s="4">
        <v>6</v>
      </c>
      <c r="C10" s="10"/>
      <c r="D10" s="10"/>
      <c r="E10" s="8"/>
      <c r="F10" s="8"/>
      <c r="G10" s="8"/>
      <c r="H10" s="8"/>
    </row>
    <row r="11">
      <c r="B11" s="4">
        <v>7</v>
      </c>
      <c r="C11" s="10"/>
      <c r="D11" s="10"/>
      <c r="E11" s="8"/>
      <c r="F11" s="8"/>
      <c r="G11" s="8"/>
      <c r="H11" s="8"/>
    </row>
    <row r="12">
      <c r="B12" s="4">
        <v>8</v>
      </c>
      <c r="C12" s="10"/>
      <c r="D12" s="10"/>
      <c r="E12" s="8"/>
      <c r="F12" s="8"/>
      <c r="G12" s="8"/>
      <c r="H12" s="8"/>
    </row>
    <row r="13">
      <c r="B13" s="4">
        <v>9</v>
      </c>
      <c r="C13" s="10"/>
      <c r="D13" s="10"/>
      <c r="E13" s="8"/>
      <c r="F13" s="8"/>
      <c r="G13" s="8"/>
      <c r="H13" s="8"/>
    </row>
    <row r="14">
      <c r="B14" s="4">
        <v>10</v>
      </c>
      <c r="C14" s="10"/>
      <c r="D14" s="10"/>
      <c r="E14" s="8"/>
      <c r="F14" s="8"/>
      <c r="G14" s="8"/>
      <c r="H14" s="8"/>
    </row>
    <row r="15">
      <c r="B15" s="4">
        <v>11</v>
      </c>
      <c r="C15" s="10"/>
      <c r="D15" s="10"/>
      <c r="E15" s="8"/>
      <c r="F15" s="8"/>
      <c r="G15" s="8"/>
      <c r="H15" s="8"/>
    </row>
    <row r="16" ht="15" customHeight="1">
      <c r="B16" s="4">
        <v>12</v>
      </c>
      <c r="C16" s="10"/>
      <c r="D16" s="10"/>
      <c r="E16" s="8"/>
      <c r="F16" s="8"/>
      <c r="G16" s="8"/>
      <c r="H16" s="8"/>
    </row>
    <row r="17">
      <c r="B17" s="4">
        <v>13</v>
      </c>
      <c r="C17" s="10"/>
      <c r="D17" s="10"/>
      <c r="E17" s="8"/>
      <c r="F17" s="8"/>
      <c r="G17" s="8"/>
      <c r="H17" s="8"/>
    </row>
    <row r="18">
      <c r="B18" s="4">
        <v>14</v>
      </c>
      <c r="C18" s="10"/>
      <c r="D18" s="10"/>
      <c r="E18" s="8"/>
      <c r="F18" s="8"/>
      <c r="G18" s="8"/>
      <c r="H18" s="8"/>
    </row>
    <row r="19">
      <c r="B19" s="4">
        <v>15</v>
      </c>
      <c r="C19" s="10"/>
      <c r="D19" s="10"/>
      <c r="E19" s="8"/>
      <c r="F19" s="8"/>
      <c r="G19" s="8"/>
      <c r="H19" s="8"/>
    </row>
    <row r="20">
      <c r="B20" s="4">
        <v>16</v>
      </c>
      <c r="C20" s="10"/>
      <c r="D20" s="10"/>
      <c r="E20" s="8"/>
      <c r="F20" s="8"/>
      <c r="G20" s="8"/>
      <c r="H20" s="8"/>
    </row>
    <row r="21">
      <c r="B21" s="4">
        <v>17</v>
      </c>
      <c r="C21" s="10"/>
      <c r="D21" s="10"/>
      <c r="E21" s="8"/>
      <c r="F21" s="8"/>
      <c r="G21" s="8"/>
      <c r="H21" s="4"/>
    </row>
    <row r="22">
      <c r="B22" s="4">
        <v>18</v>
      </c>
      <c r="C22" s="10"/>
      <c r="D22" s="10"/>
      <c r="E22" s="8"/>
      <c r="F22" s="8"/>
      <c r="G22" s="8"/>
      <c r="H22" s="4"/>
    </row>
    <row r="23">
      <c r="B23" s="4">
        <v>19</v>
      </c>
      <c r="C23" s="3"/>
      <c r="D23" s="3"/>
      <c r="E23" s="8"/>
      <c r="F23" s="8"/>
      <c r="G23" s="8"/>
      <c r="H23" s="4"/>
    </row>
    <row r="24">
      <c r="B24" s="4">
        <v>20</v>
      </c>
      <c r="C24" s="11"/>
      <c r="D24" s="11"/>
      <c r="E24" s="8"/>
      <c r="F24" s="8"/>
      <c r="G24" s="8"/>
      <c r="H24" s="4"/>
    </row>
    <row r="25">
      <c r="B25" s="4">
        <v>21</v>
      </c>
      <c r="C25" s="11"/>
      <c r="D25" s="11"/>
      <c r="E25" s="4"/>
      <c r="F25" s="4"/>
      <c r="G25" s="4"/>
      <c r="H25" s="4"/>
    </row>
    <row r="26">
      <c r="B26" s="4">
        <v>22</v>
      </c>
      <c r="C26" s="11"/>
      <c r="D26" s="11"/>
      <c r="E26" s="4"/>
      <c r="F26" s="4"/>
      <c r="G26" s="4"/>
      <c r="H26" s="4"/>
    </row>
    <row r="27">
      <c r="B27" s="4">
        <v>23</v>
      </c>
      <c r="C27" s="11"/>
      <c r="D27" s="11"/>
      <c r="E27" s="4"/>
      <c r="F27" s="4"/>
      <c r="G27" s="4"/>
      <c r="H27" s="4"/>
    </row>
    <row r="28">
      <c r="B28" s="4">
        <v>24</v>
      </c>
      <c r="C28" s="11"/>
      <c r="D28" s="11"/>
      <c r="E28" s="8"/>
      <c r="F28" s="8"/>
      <c r="G28" s="8"/>
      <c r="H28" s="4"/>
    </row>
    <row r="29">
      <c r="B29" s="4">
        <v>25</v>
      </c>
      <c r="C29" s="11"/>
      <c r="D29" s="11"/>
      <c r="E29" s="4"/>
      <c r="F29" s="8"/>
      <c r="G29" s="8"/>
      <c r="H29" s="4"/>
    </row>
    <row r="30">
      <c r="B30" s="4">
        <v>26</v>
      </c>
      <c r="C30" s="11"/>
      <c r="D30" s="11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0"/>
      <c r="D33" s="10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5">
      <c r="C37" s="8" t="s">
        <v>17</v>
      </c>
      <c r="D37" s="8" t="s">
        <v>60</v>
      </c>
      <c r="E37" s="14"/>
    </row>
    <row r="38">
      <c r="C38" s="15" t="s">
        <v>6</v>
      </c>
      <c r="D38" s="4">
        <f>COUNTIF(E5:E34,"&lt;40")</f>
        <v>0</v>
      </c>
      <c r="E38" s="2"/>
    </row>
    <row r="39">
      <c r="C39" s="16" t="s">
        <v>7</v>
      </c>
      <c r="D39" s="4">
        <f>SUMPRODUCT((E5:E34&gt;=40)*(E5:E34&lt;=69))</f>
        <v>0</v>
      </c>
      <c r="E39" s="2"/>
    </row>
    <row r="40">
      <c r="C40" s="17" t="s">
        <v>8</v>
      </c>
      <c r="D40" s="4">
        <f>SUMPRODUCT((E5:E34&gt;=70)*(E5:E34&lt;=80))</f>
        <v>0</v>
      </c>
      <c r="E40" s="2"/>
    </row>
    <row r="41">
      <c r="C41" s="18" t="s">
        <v>9</v>
      </c>
      <c r="D41" s="4">
        <f>SUMPRODUCT((E5:E34&gt;=81)*(E5:E34&lt;=101))</f>
        <v>0</v>
      </c>
      <c r="E41" s="2"/>
    </row>
    <row r="42">
      <c r="C42" s="19" t="s">
        <v>10</v>
      </c>
      <c r="D42" s="4">
        <f>COUNTIF(E5:E34,"&gt;101")</f>
        <v>0</v>
      </c>
      <c r="E42" s="2"/>
    </row>
    <row r="43">
      <c r="C43" s="20" t="s">
        <v>11</v>
      </c>
      <c r="D43" s="21">
        <f>SUM(D38:D42)</f>
        <v>0</v>
      </c>
      <c r="E43" s="2"/>
    </row>
    <row r="44">
      <c r="C44" s="22" t="s">
        <v>12</v>
      </c>
      <c r="D44" s="23">
        <f>COUNTIF(E5:E34,"Non évaluable")</f>
        <v>0</v>
      </c>
      <c r="E44" s="2"/>
    </row>
    <row r="45">
      <c r="C45" s="24" t="s">
        <v>13</v>
      </c>
      <c r="D45" s="4">
        <f>COUNTIF(E5:E34,"Absent")</f>
        <v>0</v>
      </c>
      <c r="E45" s="2"/>
    </row>
    <row r="46">
      <c r="C46" s="20" t="s">
        <v>14</v>
      </c>
      <c r="D46" s="21">
        <f>SUM(D43:D45)</f>
        <v>0</v>
      </c>
      <c r="E46" s="2"/>
    </row>
    <row r="49" ht="45">
      <c r="C49" s="8" t="s">
        <v>61</v>
      </c>
      <c r="D49" s="8" t="s">
        <v>60</v>
      </c>
    </row>
    <row r="50">
      <c r="C50" s="15" t="s">
        <v>6</v>
      </c>
      <c r="D50" s="4">
        <f>COUNTIF(F5:F34,"&lt;40")</f>
        <v>0</v>
      </c>
    </row>
    <row r="51">
      <c r="C51" s="16" t="s">
        <v>7</v>
      </c>
      <c r="D51" s="4">
        <f>SUMPRODUCT((F5:F34&gt;=40)*(F5:F34&lt;=69))</f>
        <v>0</v>
      </c>
    </row>
    <row r="52">
      <c r="C52" s="17" t="s">
        <v>8</v>
      </c>
      <c r="D52" s="4">
        <f>SUMPRODUCT((F5:F34&gt;=70)*(F5:F34&lt;=80))</f>
        <v>0</v>
      </c>
    </row>
    <row r="53">
      <c r="C53" s="18" t="s">
        <v>9</v>
      </c>
      <c r="D53" s="4">
        <f>SUMPRODUCT((F5:F34&gt;=81)*(F5:F34&lt;=101))</f>
        <v>0</v>
      </c>
    </row>
    <row r="54">
      <c r="C54" s="19" t="s">
        <v>10</v>
      </c>
      <c r="D54" s="4">
        <f>COUNTIF(F5:F34,"&gt;101")</f>
        <v>0</v>
      </c>
    </row>
    <row r="55">
      <c r="C55" s="20" t="s">
        <v>11</v>
      </c>
      <c r="D55" s="21">
        <f>SUM(D50:D54)</f>
        <v>0</v>
      </c>
    </row>
    <row r="56">
      <c r="C56" s="22" t="s">
        <v>12</v>
      </c>
      <c r="D56" s="23">
        <f>COUNTIF(F5:F34,"Non évaluable")</f>
        <v>0</v>
      </c>
    </row>
    <row r="57">
      <c r="C57" s="24" t="s">
        <v>13</v>
      </c>
      <c r="D57" s="4">
        <f>COUNTIF(F5:F34,"Absent")</f>
        <v>0</v>
      </c>
    </row>
    <row r="58">
      <c r="C58" s="20" t="s">
        <v>14</v>
      </c>
      <c r="D58" s="21">
        <f>SUM(D55:D57)</f>
        <v>0</v>
      </c>
    </row>
    <row r="61" ht="45">
      <c r="C61" s="8" t="s">
        <v>62</v>
      </c>
      <c r="D61" s="8" t="s">
        <v>60</v>
      </c>
    </row>
    <row r="62">
      <c r="C62" s="15" t="s">
        <v>6</v>
      </c>
      <c r="D62" s="4">
        <f>COUNTIF(G5:G34,"&lt;40")</f>
        <v>0</v>
      </c>
    </row>
    <row r="63">
      <c r="C63" s="16" t="s">
        <v>7</v>
      </c>
      <c r="D63" s="4">
        <f>SUMPRODUCT((G5:G34&gt;=40)*(G5:G34&lt;=69))</f>
        <v>0</v>
      </c>
    </row>
    <row r="64">
      <c r="C64" s="17" t="s">
        <v>8</v>
      </c>
      <c r="D64" s="4">
        <f>SUMPRODUCT((G5:G34&gt;=70)*(G5:G34&lt;=80))</f>
        <v>0</v>
      </c>
    </row>
    <row r="65">
      <c r="C65" s="18" t="s">
        <v>9</v>
      </c>
      <c r="D65" s="4">
        <f>SUMPRODUCT((G5:G34&gt;=81)*(G5:G34&lt;=101))</f>
        <v>0</v>
      </c>
    </row>
    <row r="66">
      <c r="C66" s="19" t="s">
        <v>10</v>
      </c>
      <c r="D66" s="4">
        <f>COUNTIF(G5:G34,"&gt;101")</f>
        <v>0</v>
      </c>
    </row>
    <row r="67">
      <c r="C67" s="20" t="s">
        <v>11</v>
      </c>
      <c r="D67" s="21">
        <f>SUM(D62:D66)</f>
        <v>0</v>
      </c>
    </row>
    <row r="68">
      <c r="C68" s="22" t="s">
        <v>12</v>
      </c>
      <c r="D68" s="23">
        <f>COUNTIF(G5:G34,"Non évaluable")</f>
        <v>0</v>
      </c>
    </row>
    <row r="69">
      <c r="C69" s="24" t="s">
        <v>13</v>
      </c>
      <c r="D69" s="4">
        <f>COUNTIF(G5:G34,"Absent")</f>
        <v>0</v>
      </c>
    </row>
    <row r="70">
      <c r="C70" s="20" t="s">
        <v>14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03007F-00EB-44B9-AFF8-00D000490055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3500E0-00C0-4549-9C4F-000C00450019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980050-00E6-4D8C-8204-00EA00360073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970020-00A6-4E42-B162-004A000D0040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F500AC-00BC-4BDC-9B86-003D00F000EF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EB007F-00CB-4A78-93C8-00EA00B80001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900025-0030-4950-B01A-00E0006A0001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060016-00A2-4C16-A640-00810070003D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100064-005A-430F-92E0-00AE00530092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1A0076-00DA-4519-8E40-005A004E0012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C30024-00CD-4086-A880-00A800560044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DA005A-0058-4C48-BE46-004200A6003D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7500CA-00AD-4A63-8F0D-0049000800AB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43002F-0077-4FFF-B54A-0000002500FB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K63" activeCellId="0" sqref="K63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112</v>
      </c>
      <c r="D2" s="4"/>
      <c r="F2" s="3" t="s">
        <v>20</v>
      </c>
      <c r="G2" s="3" t="s">
        <v>113</v>
      </c>
    </row>
    <row r="4">
      <c r="C4" s="5" t="s">
        <v>0</v>
      </c>
      <c r="D4" s="5" t="s">
        <v>1</v>
      </c>
      <c r="E4" s="6" t="s">
        <v>2</v>
      </c>
      <c r="F4" s="6" t="s">
        <v>21</v>
      </c>
      <c r="G4" s="6" t="s">
        <v>22</v>
      </c>
      <c r="H4" s="6" t="s">
        <v>3</v>
      </c>
    </row>
    <row r="5">
      <c r="B5" s="4">
        <v>1</v>
      </c>
      <c r="C5" s="7" t="s">
        <v>114</v>
      </c>
      <c r="D5" s="7" t="s">
        <v>115</v>
      </c>
      <c r="E5" s="8">
        <v>3</v>
      </c>
      <c r="F5" s="8" t="s">
        <v>87</v>
      </c>
      <c r="G5" s="8"/>
      <c r="H5" s="8"/>
    </row>
    <row r="6">
      <c r="B6" s="4">
        <v>2</v>
      </c>
      <c r="C6" s="9" t="s">
        <v>116</v>
      </c>
      <c r="D6" s="9" t="s">
        <v>117</v>
      </c>
      <c r="E6" s="8">
        <v>58</v>
      </c>
      <c r="F6" s="8">
        <v>60</v>
      </c>
      <c r="G6" s="8"/>
      <c r="H6" s="8"/>
    </row>
    <row r="7">
      <c r="B7" s="4">
        <v>3</v>
      </c>
      <c r="C7" s="9" t="s">
        <v>118</v>
      </c>
      <c r="D7" s="9" t="s">
        <v>119</v>
      </c>
      <c r="E7" s="8">
        <v>60</v>
      </c>
      <c r="F7" s="8">
        <v>58</v>
      </c>
      <c r="G7" s="8"/>
      <c r="H7" s="8"/>
    </row>
    <row r="8">
      <c r="B8" s="4">
        <v>4</v>
      </c>
      <c r="C8" s="9" t="s">
        <v>120</v>
      </c>
      <c r="D8" s="9" t="s">
        <v>121</v>
      </c>
      <c r="E8" s="8">
        <v>34</v>
      </c>
      <c r="F8" s="8">
        <v>52</v>
      </c>
      <c r="G8" s="8"/>
      <c r="H8" s="8"/>
    </row>
    <row r="9" ht="15" customHeight="1">
      <c r="B9" s="4">
        <v>5</v>
      </c>
      <c r="C9" s="9" t="s">
        <v>122</v>
      </c>
      <c r="D9" s="9" t="s">
        <v>123</v>
      </c>
      <c r="E9" s="8">
        <v>61</v>
      </c>
      <c r="F9" s="8">
        <v>72</v>
      </c>
      <c r="G9" s="8"/>
      <c r="H9" s="8"/>
    </row>
    <row r="10">
      <c r="B10" s="4">
        <v>6</v>
      </c>
      <c r="C10" s="9" t="s">
        <v>124</v>
      </c>
      <c r="D10" s="9" t="s">
        <v>125</v>
      </c>
      <c r="E10" s="8">
        <v>48</v>
      </c>
      <c r="F10" s="8">
        <v>49</v>
      </c>
      <c r="G10" s="8"/>
      <c r="H10" s="8"/>
    </row>
    <row r="11">
      <c r="B11" s="4">
        <v>7</v>
      </c>
      <c r="C11" s="9" t="s">
        <v>126</v>
      </c>
      <c r="D11" s="9" t="s">
        <v>127</v>
      </c>
      <c r="E11" s="8">
        <v>36</v>
      </c>
      <c r="F11" s="8" t="s">
        <v>128</v>
      </c>
      <c r="G11" s="8"/>
      <c r="H11" s="8"/>
    </row>
    <row r="12">
      <c r="B12" s="4">
        <v>8</v>
      </c>
      <c r="C12" s="9" t="s">
        <v>129</v>
      </c>
      <c r="D12" s="9" t="s">
        <v>130</v>
      </c>
      <c r="E12" s="8">
        <v>55</v>
      </c>
      <c r="F12" s="8">
        <v>84</v>
      </c>
      <c r="G12" s="8"/>
      <c r="H12" s="8"/>
    </row>
    <row r="13">
      <c r="B13" s="4">
        <v>9</v>
      </c>
      <c r="C13" s="9" t="s">
        <v>131</v>
      </c>
      <c r="D13" s="9" t="s">
        <v>132</v>
      </c>
      <c r="E13" s="8">
        <v>25</v>
      </c>
      <c r="F13" s="8">
        <v>48</v>
      </c>
      <c r="G13" s="8"/>
      <c r="H13" s="8" t="s">
        <v>27</v>
      </c>
    </row>
    <row r="14">
      <c r="B14" s="4">
        <v>10</v>
      </c>
      <c r="C14" s="9" t="s">
        <v>133</v>
      </c>
      <c r="D14" s="9" t="s">
        <v>134</v>
      </c>
      <c r="E14" s="8" t="s">
        <v>25</v>
      </c>
      <c r="F14" s="8">
        <v>29</v>
      </c>
      <c r="G14" s="8"/>
      <c r="H14" s="8" t="s">
        <v>27</v>
      </c>
    </row>
    <row r="15">
      <c r="B15" s="4">
        <v>11</v>
      </c>
      <c r="C15" s="9" t="s">
        <v>135</v>
      </c>
      <c r="D15" s="9" t="s">
        <v>136</v>
      </c>
      <c r="E15" s="8">
        <v>48</v>
      </c>
      <c r="F15" s="8" t="s">
        <v>87</v>
      </c>
      <c r="G15" s="8"/>
      <c r="H15" s="8"/>
    </row>
    <row r="16" ht="15" customHeight="1">
      <c r="B16" s="4">
        <v>12</v>
      </c>
      <c r="C16" s="9" t="s">
        <v>137</v>
      </c>
      <c r="D16" s="9" t="s">
        <v>138</v>
      </c>
      <c r="E16" s="8" t="s">
        <v>139</v>
      </c>
      <c r="F16" s="8">
        <v>51</v>
      </c>
      <c r="G16" s="8"/>
      <c r="H16" s="8"/>
    </row>
    <row r="17">
      <c r="B17" s="4">
        <v>13</v>
      </c>
      <c r="C17" s="9" t="s">
        <v>140</v>
      </c>
      <c r="D17" s="9" t="s">
        <v>141</v>
      </c>
      <c r="E17" s="8" t="s">
        <v>25</v>
      </c>
      <c r="F17" s="8" t="s">
        <v>87</v>
      </c>
      <c r="G17" s="8"/>
      <c r="H17" s="8"/>
    </row>
    <row r="18">
      <c r="B18" s="4">
        <v>14</v>
      </c>
      <c r="C18" s="9" t="s">
        <v>142</v>
      </c>
      <c r="D18" s="9" t="s">
        <v>143</v>
      </c>
      <c r="E18" s="8" t="s">
        <v>25</v>
      </c>
      <c r="F18" s="8">
        <v>52</v>
      </c>
      <c r="G18" s="8"/>
      <c r="H18" s="8"/>
    </row>
    <row r="19">
      <c r="B19" s="4">
        <v>15</v>
      </c>
      <c r="C19" s="7" t="s">
        <v>142</v>
      </c>
      <c r="D19" s="7" t="s">
        <v>144</v>
      </c>
      <c r="E19" s="8" t="s">
        <v>139</v>
      </c>
      <c r="F19" s="8">
        <v>41</v>
      </c>
      <c r="G19" s="8"/>
      <c r="H19" s="8"/>
    </row>
    <row r="20">
      <c r="B20" s="4">
        <v>16</v>
      </c>
      <c r="C20" s="7" t="s">
        <v>145</v>
      </c>
      <c r="D20" s="7" t="s">
        <v>146</v>
      </c>
      <c r="E20" s="8">
        <v>0</v>
      </c>
      <c r="F20" s="8" t="s">
        <v>147</v>
      </c>
      <c r="G20" s="8"/>
      <c r="H20" s="8"/>
    </row>
    <row r="21">
      <c r="B21" s="4">
        <v>17</v>
      </c>
      <c r="C21" s="7" t="s">
        <v>148</v>
      </c>
      <c r="D21" s="7" t="s">
        <v>149</v>
      </c>
      <c r="E21" s="8">
        <v>19</v>
      </c>
      <c r="F21" s="8">
        <v>30</v>
      </c>
      <c r="G21" s="8"/>
      <c r="H21" s="4"/>
    </row>
    <row r="22">
      <c r="B22" s="4">
        <v>18</v>
      </c>
      <c r="C22" s="7" t="s">
        <v>150</v>
      </c>
      <c r="D22" s="7" t="s">
        <v>151</v>
      </c>
      <c r="E22" s="8">
        <v>7</v>
      </c>
      <c r="F22" s="8">
        <v>11</v>
      </c>
      <c r="G22" s="8"/>
      <c r="H22" s="4"/>
    </row>
    <row r="23">
      <c r="B23" s="4">
        <v>19</v>
      </c>
      <c r="C23" s="7" t="s">
        <v>152</v>
      </c>
      <c r="D23" s="7" t="s">
        <v>153</v>
      </c>
      <c r="E23" s="8">
        <v>18</v>
      </c>
      <c r="F23" s="8" t="s">
        <v>87</v>
      </c>
      <c r="G23" s="8"/>
      <c r="H23" s="4"/>
    </row>
    <row r="24">
      <c r="B24" s="4">
        <v>20</v>
      </c>
      <c r="C24" s="7" t="s">
        <v>154</v>
      </c>
      <c r="D24" s="7" t="s">
        <v>155</v>
      </c>
      <c r="E24" s="8">
        <v>27</v>
      </c>
      <c r="F24" s="8" t="s">
        <v>87</v>
      </c>
      <c r="G24" s="8"/>
      <c r="H24" s="4" t="s">
        <v>27</v>
      </c>
    </row>
    <row r="25">
      <c r="B25" s="4">
        <v>21</v>
      </c>
      <c r="C25" s="7" t="s">
        <v>156</v>
      </c>
      <c r="D25" s="7" t="s">
        <v>157</v>
      </c>
      <c r="E25" s="4">
        <v>0</v>
      </c>
      <c r="F25" s="4" t="s">
        <v>147</v>
      </c>
      <c r="G25" s="4"/>
      <c r="H25" s="4" t="s">
        <v>158</v>
      </c>
    </row>
    <row r="26">
      <c r="B26" s="4">
        <v>22</v>
      </c>
      <c r="C26" s="11" t="s">
        <v>159</v>
      </c>
      <c r="D26" s="11" t="s">
        <v>160</v>
      </c>
      <c r="E26" s="4"/>
      <c r="F26" s="4">
        <v>39</v>
      </c>
      <c r="G26" s="4"/>
      <c r="H26" s="4"/>
    </row>
    <row r="27">
      <c r="B27" s="4">
        <v>23</v>
      </c>
      <c r="C27" s="11"/>
      <c r="D27" s="11"/>
      <c r="E27" s="4"/>
      <c r="F27" s="4"/>
      <c r="G27" s="4"/>
      <c r="H27" s="4"/>
    </row>
    <row r="28">
      <c r="B28" s="4">
        <v>24</v>
      </c>
      <c r="C28" s="11"/>
      <c r="D28" s="11"/>
      <c r="E28" s="8"/>
      <c r="F28" s="8"/>
      <c r="G28" s="8"/>
      <c r="H28" s="4"/>
    </row>
    <row r="29">
      <c r="B29" s="4">
        <v>25</v>
      </c>
      <c r="C29" s="11"/>
      <c r="D29" s="11"/>
      <c r="E29" s="4"/>
      <c r="F29" s="8"/>
      <c r="G29" s="8"/>
      <c r="H29" s="4"/>
    </row>
    <row r="30">
      <c r="B30" s="4">
        <v>26</v>
      </c>
      <c r="C30" s="11"/>
      <c r="D30" s="11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0"/>
      <c r="D33" s="10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2.75">
      <c r="C37" s="8" t="s">
        <v>17</v>
      </c>
      <c r="D37" s="8" t="s">
        <v>161</v>
      </c>
      <c r="E37" s="14"/>
    </row>
    <row r="38">
      <c r="C38" s="15" t="s">
        <v>6</v>
      </c>
      <c r="D38" s="4">
        <f>COUNTIF(E5:E34,"&lt;40")</f>
        <v>10</v>
      </c>
      <c r="E38" s="2"/>
    </row>
    <row r="39">
      <c r="C39" s="16" t="s">
        <v>7</v>
      </c>
      <c r="D39" s="4">
        <f>SUMPRODUCT((E5:E34&gt;=40)*(E5:E34&lt;=69))</f>
        <v>6</v>
      </c>
      <c r="E39" s="2"/>
    </row>
    <row r="40">
      <c r="C40" s="17" t="s">
        <v>8</v>
      </c>
      <c r="D40" s="4">
        <f>SUMPRODUCT((E5:E34&gt;=70)*(E5:E34&lt;=80))</f>
        <v>0</v>
      </c>
      <c r="E40" s="2"/>
    </row>
    <row r="41">
      <c r="C41" s="18" t="s">
        <v>9</v>
      </c>
      <c r="D41" s="4">
        <f>SUMPRODUCT((E5:E34&gt;=81)*(E5:E34&lt;=101))</f>
        <v>0</v>
      </c>
      <c r="E41" s="2"/>
    </row>
    <row r="42">
      <c r="C42" s="19" t="s">
        <v>10</v>
      </c>
      <c r="D42" s="4">
        <f>COUNTIF(E5:E34,"&gt;101")</f>
        <v>0</v>
      </c>
      <c r="E42" s="2"/>
    </row>
    <row r="43">
      <c r="C43" s="20" t="s">
        <v>11</v>
      </c>
      <c r="D43" s="21">
        <f>SUM(D38:D42)</f>
        <v>16</v>
      </c>
      <c r="E43" s="2"/>
    </row>
    <row r="44">
      <c r="C44" s="22" t="s">
        <v>12</v>
      </c>
      <c r="D44" s="23">
        <f>COUNTIF(E5:E34,"Non évaluable")</f>
        <v>0</v>
      </c>
      <c r="E44" s="2"/>
    </row>
    <row r="45">
      <c r="C45" s="24" t="s">
        <v>13</v>
      </c>
      <c r="D45" s="4">
        <v>5</v>
      </c>
      <c r="E45" s="2"/>
    </row>
    <row r="46">
      <c r="C46" s="20" t="s">
        <v>14</v>
      </c>
      <c r="D46" s="21">
        <f>SUM(D43:D45)</f>
        <v>21</v>
      </c>
      <c r="E46" s="2"/>
    </row>
    <row r="49" ht="42.75">
      <c r="C49" s="8" t="s">
        <v>61</v>
      </c>
      <c r="D49" s="8" t="s">
        <v>161</v>
      </c>
    </row>
    <row r="50">
      <c r="C50" s="15" t="s">
        <v>6</v>
      </c>
      <c r="D50" s="4">
        <f>COUNTIF(F5:F34,"&lt;40")</f>
        <v>4</v>
      </c>
    </row>
    <row r="51">
      <c r="C51" s="16" t="s">
        <v>7</v>
      </c>
      <c r="D51" s="4">
        <f>SUMPRODUCT((F5:F34&gt;=40)*(F5:F34&lt;=69))</f>
        <v>8</v>
      </c>
    </row>
    <row r="52">
      <c r="C52" s="17" t="s">
        <v>8</v>
      </c>
      <c r="D52" s="4">
        <f>SUMPRODUCT((F5:F34&gt;=70)*(F5:F34&lt;=80))</f>
        <v>1</v>
      </c>
    </row>
    <row r="53">
      <c r="C53" s="18" t="s">
        <v>9</v>
      </c>
      <c r="D53" s="4">
        <f>SUMPRODUCT((F5:F34&gt;=81)*(F5:F34&lt;=101))</f>
        <v>1</v>
      </c>
    </row>
    <row r="54">
      <c r="C54" s="19" t="s">
        <v>10</v>
      </c>
      <c r="D54" s="4">
        <f>COUNTIF(F5:F34,"&gt;101")</f>
        <v>0</v>
      </c>
    </row>
    <row r="55">
      <c r="C55" s="20" t="s">
        <v>11</v>
      </c>
      <c r="D55" s="21">
        <f>SUM(D50:D54)</f>
        <v>14</v>
      </c>
    </row>
    <row r="56">
      <c r="C56" s="22" t="s">
        <v>12</v>
      </c>
      <c r="D56" s="23">
        <v>2</v>
      </c>
    </row>
    <row r="57">
      <c r="C57" s="24" t="s">
        <v>13</v>
      </c>
      <c r="D57" s="4">
        <v>6</v>
      </c>
    </row>
    <row r="58">
      <c r="C58" s="20" t="s">
        <v>14</v>
      </c>
      <c r="D58" s="21">
        <f>SUM(D55:D57)</f>
        <v>22</v>
      </c>
    </row>
    <row r="61" ht="42.75">
      <c r="C61" s="8" t="s">
        <v>62</v>
      </c>
      <c r="D61" s="8" t="s">
        <v>161</v>
      </c>
    </row>
    <row r="62">
      <c r="C62" s="15" t="s">
        <v>6</v>
      </c>
      <c r="D62" s="4">
        <f>COUNTIF(G5:G34,"&lt;40")</f>
        <v>0</v>
      </c>
    </row>
    <row r="63">
      <c r="C63" s="16" t="s">
        <v>7</v>
      </c>
      <c r="D63" s="4">
        <f>SUMPRODUCT((G5:G34&gt;=40)*(G5:G34&lt;=69))</f>
        <v>0</v>
      </c>
    </row>
    <row r="64">
      <c r="C64" s="17" t="s">
        <v>8</v>
      </c>
      <c r="D64" s="4">
        <f>SUMPRODUCT((G5:G34&gt;=70)*(G5:G34&lt;=80))</f>
        <v>0</v>
      </c>
    </row>
    <row r="65">
      <c r="C65" s="18" t="s">
        <v>9</v>
      </c>
      <c r="D65" s="4">
        <f>SUMPRODUCT((G5:G34&gt;=81)*(G5:G34&lt;=101))</f>
        <v>0</v>
      </c>
    </row>
    <row r="66">
      <c r="C66" s="19" t="s">
        <v>10</v>
      </c>
      <c r="D66" s="4">
        <f>COUNTIF(G5:G34,"&gt;101")</f>
        <v>0</v>
      </c>
    </row>
    <row r="67">
      <c r="C67" s="20" t="s">
        <v>11</v>
      </c>
      <c r="D67" s="21">
        <f>SUM(D62:D66)</f>
        <v>0</v>
      </c>
    </row>
    <row r="68">
      <c r="C68" s="22" t="s">
        <v>12</v>
      </c>
      <c r="D68" s="23">
        <f>COUNTIF(G5:G34,"Non évaluable")</f>
        <v>0</v>
      </c>
    </row>
    <row r="69">
      <c r="C69" s="24" t="s">
        <v>13</v>
      </c>
      <c r="D69" s="4">
        <f>COUNTIF(G5:G34,"Absent")</f>
        <v>0</v>
      </c>
    </row>
    <row r="70">
      <c r="C70" s="20" t="s">
        <v>14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greaterThan" id="{00E20017-00FB-41A5-9E85-00D700D700CD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5E00C4-0090-42B2-A5AF-0036005A00A1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B50071-00E3-4FBA-BF87-0018000D0099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B6004A-00FA-45E9-B9B2-00CA00720008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BE0059-0022-461C-8D63-000A002100D1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B9008C-006B-4320-B99D-00A7008F007C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8" operator="containsText" text="Non évaluable" id="{009000E8-0026-4588-B4DD-00B500A50078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7" operator="greaterThan" id="{007E0038-00E1-44AC-9CE8-009700B20098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E000DC-004D-4F64-8EBB-00F400420002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6800B6-009B-41EF-A235-000F008400DD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2A0058-0082-4F91-AC15-009A006B0040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D2005F-00E3-46D0-B321-00AB00EF0035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7E006B-00CD-4AA1-9B70-00F100540026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1" operator="containsText" text="Non évaluable" id="{005600A9-0031-4E15-AE26-007B007A0051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ONLYOFFICE/5.5.3.39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DESTOUESSE</dc:creator>
  <cp:lastModifiedBy>Médéric PEPIN</cp:lastModifiedBy>
  <cp:revision>9</cp:revision>
  <dcterms:created xsi:type="dcterms:W3CDTF">2016-11-08T19:20:00Z</dcterms:created>
  <dcterms:modified xsi:type="dcterms:W3CDTF">2021-06-30T13:58:57Z</dcterms:modified>
</cp:coreProperties>
</file>