
<file path=[Content_Types].xml><?xml version="1.0" encoding="utf-8"?>
<Types xmlns="http://schemas.openxmlformats.org/package/2006/content-types">
  <Default Extension="wmf" ContentType="image/x-wmf"/>
  <Default Extension="png" ContentType="image/png"/>
  <Default Extension="xml" ContentType="application/xml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theme/theme1.xml" ContentType="application/vnd.openxmlformats-officedocument.theme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charts/chart36.xml" ContentType="application/vnd.openxmlformats-officedocument.drawingml.chart+xml"/>
  <Override PartName="/xl/charts/chart35.xml" ContentType="application/vnd.openxmlformats-officedocument.drawingml.chart+xml"/>
  <Override PartName="/xl/charts/chart33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drawings/drawing9.xml" ContentType="application/vnd.openxmlformats-officedocument.drawing+xml"/>
  <Override PartName="/xl/charts/chart26.xml" ContentType="application/vnd.openxmlformats-officedocument.drawingml.chart+xml"/>
  <Override PartName="/xl/worksheets/sheet7.xml" ContentType="application/vnd.openxmlformats-officedocument.spreadsheetml.worksheet+xml"/>
  <Override PartName="/xl/charts/chart32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worksheets/sheet12.xml" ContentType="application/vnd.openxmlformats-officedocument.spreadsheetml.worksheet+xml"/>
  <Override PartName="/xl/charts/chart34.xml" ContentType="application/vnd.openxmlformats-officedocument.drawingml.chart+xml"/>
  <Override PartName="/xl/charts/chart30.xml" ContentType="application/vnd.openxmlformats-officedocument.drawingml.chart+xml"/>
  <Override PartName="/xl/worksheets/sheet11.xml" ContentType="application/vnd.openxmlformats-officedocument.spreadsheetml.workshee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worksheets/sheet5.xml" ContentType="application/vnd.openxmlformats-officedocument.spreadsheetml.worksheet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worksheets/sheet1.xml" ContentType="application/vnd.openxmlformats-officedocument.spreadsheetml.worksheet+xml"/>
  <Override PartName="/xl/charts/chart31.xml" ContentType="application/vnd.openxmlformats-officedocument.drawingml.chart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chart13.xml" ContentType="application/vnd.openxmlformats-officedocument.drawingml.chart+xml"/>
  <Override PartName="/xl/charts/chart18.xml" ContentType="application/vnd.openxmlformats-officedocument.drawingml.chart+xml"/>
  <Override PartName="/xl/charts/chart12.xml" ContentType="application/vnd.openxmlformats-officedocument.drawingml.chart+xml"/>
  <Override PartName="/xl/drawings/drawing1.xml" ContentType="application/vnd.openxmlformats-officedocument.drawing+xml"/>
  <Override PartName="/xl/charts/chart25.xml" ContentType="application/vnd.openxmlformats-officedocument.drawingml.chart+xml"/>
  <Override PartName="/xl/sharedStrings.xml" ContentType="application/vnd.openxmlformats-officedocument.spreadsheetml.sharedStrings+xml"/>
  <Override PartName="/xl/charts/chart4.xml" ContentType="application/vnd.openxmlformats-officedocument.drawingml.chart+xml"/>
  <Override PartName="/xl/charts/chart20.xml" ContentType="application/vnd.openxmlformats-officedocument.drawingml.chart+xml"/>
  <Override PartName="/xl/charts/chart9.xml" ContentType="application/vnd.openxmlformats-officedocument.drawingml.chart+xml"/>
  <Override PartName="/xl/charts/chart7.xml" ContentType="application/vnd.openxmlformats-officedocument.drawingml.chart+xml"/>
  <Override PartName="/xl/charts/chart24.xml" ContentType="application/vnd.openxmlformats-officedocument.drawingml.chart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19.xml" ContentType="application/vnd.openxmlformats-officedocument.drawingml.chart+xml"/>
  <Override PartName="/xl/charts/chart2.xml" ContentType="application/vnd.openxmlformats-officedocument.drawingml.chart+xml"/>
  <Override PartName="/xl/charts/chart29.xml" ContentType="application/vnd.openxmlformats-officedocument.drawingml.chart+xml"/>
  <Override PartName="/xl/charts/chart10.xml" ContentType="application/vnd.openxmlformats-officedocument.drawingml.chart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9"/>
  </bookViews>
  <sheets>
    <sheet name="fluence CE2 A" sheetId="1" state="visible" r:id="rId1"/>
    <sheet name="fluence CE2 B" sheetId="2" state="visible" r:id="rId2"/>
    <sheet name="fluence CE2 C" sheetId="3" state="visible" r:id="rId3"/>
    <sheet name="fluence CE2 D" sheetId="4" state="visible" r:id="rId4"/>
    <sheet name="fluence CM1 A" sheetId="5" state="visible" r:id="rId5"/>
    <sheet name="fluence CM1 B" sheetId="6" state="visible" r:id="rId6"/>
    <sheet name="fluence CM1 C" sheetId="7" state="visible" r:id="rId7"/>
    <sheet name="fluence CM1 D" sheetId="8" state="visible" r:id="rId8"/>
    <sheet name="fluence CM2 A " sheetId="9" state="visible" r:id="rId9"/>
    <sheet name="fluence CM2 B" sheetId="10" state="visible" r:id="rId10"/>
    <sheet name="fluence CM2 C" sheetId="11" state="visible" r:id="rId11"/>
    <sheet name="fluence CM2 D" sheetId="12" state="visible" r:id="rId12"/>
  </sheets>
  <calcPr/>
</workbook>
</file>

<file path=xl/sharedStrings.xml><?xml version="1.0" encoding="utf-8"?>
<sst xmlns="http://schemas.openxmlformats.org/spreadsheetml/2006/main" count="375" uniqueCount="375">
  <si>
    <t xml:space="preserve">Nom de l'enseignant-e</t>
  </si>
  <si>
    <t xml:space="preserve">VELASCO Marine</t>
  </si>
  <si>
    <t>Classe</t>
  </si>
  <si>
    <t xml:space="preserve">CE 2A</t>
  </si>
  <si>
    <t xml:space="preserve">Nom </t>
  </si>
  <si>
    <t>Prénom</t>
  </si>
  <si>
    <t xml:space="preserve">MCLM octobre 2020</t>
  </si>
  <si>
    <t xml:space="preserve">MCLM janvier 2021</t>
  </si>
  <si>
    <t xml:space="preserve">MCLM mai 2021</t>
  </si>
  <si>
    <t>Observations</t>
  </si>
  <si>
    <t>AMOUCE</t>
  </si>
  <si>
    <t>Dolvens</t>
  </si>
  <si>
    <t>abst</t>
  </si>
  <si>
    <t>BEAUSSE</t>
  </si>
  <si>
    <t>Marc</t>
  </si>
  <si>
    <t xml:space="preserve">non lecteur</t>
  </si>
  <si>
    <t>CHERISTIN</t>
  </si>
  <si>
    <t>Maïson</t>
  </si>
  <si>
    <t>CILICE</t>
  </si>
  <si>
    <t>Abigaëlle</t>
  </si>
  <si>
    <t>DEWANI</t>
  </si>
  <si>
    <t>Caridsia</t>
  </si>
  <si>
    <t>EUGENE</t>
  </si>
  <si>
    <t xml:space="preserve">Jean Aléandro</t>
  </si>
  <si>
    <t>HAABO</t>
  </si>
  <si>
    <t>Orwyann</t>
  </si>
  <si>
    <t>HUTSON</t>
  </si>
  <si>
    <t>Tania</t>
  </si>
  <si>
    <t>KOLIJE</t>
  </si>
  <si>
    <t>Reeckles</t>
  </si>
  <si>
    <t xml:space="preserve">LORENZO DEL ROSARIO</t>
  </si>
  <si>
    <t>Christopher</t>
  </si>
  <si>
    <t>MAASIE</t>
  </si>
  <si>
    <t>Chevrine</t>
  </si>
  <si>
    <t>MENTOR</t>
  </si>
  <si>
    <t>Florentin</t>
  </si>
  <si>
    <t xml:space="preserve">MIRANDA DE SOUZA</t>
  </si>
  <si>
    <t>Mayrick</t>
  </si>
  <si>
    <t>MONROSE</t>
  </si>
  <si>
    <t>Loïc</t>
  </si>
  <si>
    <t xml:space="preserve">NERI DOS SANTOS</t>
  </si>
  <si>
    <t>Weslley</t>
  </si>
  <si>
    <t>NOËL</t>
  </si>
  <si>
    <t>Batschaïna</t>
  </si>
  <si>
    <t>OLENSKI</t>
  </si>
  <si>
    <t>Joël</t>
  </si>
  <si>
    <t>PETIT-HOMME</t>
  </si>
  <si>
    <t>Galaina</t>
  </si>
  <si>
    <t xml:space="preserve">REIS PUREZA</t>
  </si>
  <si>
    <t xml:space="preserve">Ana Lucia</t>
  </si>
  <si>
    <t>RENAUD</t>
  </si>
  <si>
    <t>Doaiko</t>
  </si>
  <si>
    <t>RIVIERE</t>
  </si>
  <si>
    <t>Naëlle</t>
  </si>
  <si>
    <t>ROCHEROI</t>
  </si>
  <si>
    <t>Smyla</t>
  </si>
  <si>
    <t>ULYS</t>
  </si>
  <si>
    <t>Cleving</t>
  </si>
  <si>
    <t>YETE</t>
  </si>
  <si>
    <t>MARVIN</t>
  </si>
  <si>
    <t xml:space="preserve">Ecole                                                                                     Evaluation de fluence octobre 2020</t>
  </si>
  <si>
    <t>CE2</t>
  </si>
  <si>
    <t xml:space="preserve">MCLM &lt; 40</t>
  </si>
  <si>
    <t xml:space="preserve">40 ≤ MCLM ≤ 69</t>
  </si>
  <si>
    <t xml:space="preserve">70 ≤ MCLM ≤ 80</t>
  </si>
  <si>
    <t xml:space="preserve">81 ≤ MCLM ≤ 101</t>
  </si>
  <si>
    <t xml:space="preserve">MCLM &gt; 101</t>
  </si>
  <si>
    <t xml:space="preserve">TOTAL élèves évalués</t>
  </si>
  <si>
    <t xml:space="preserve">Non évaluables</t>
  </si>
  <si>
    <t>Absents</t>
  </si>
  <si>
    <t xml:space="preserve">TOTAL classe</t>
  </si>
  <si>
    <t xml:space="preserve">Ecole                                                                                     Evaluation de fluence janvier 2021</t>
  </si>
  <si>
    <t xml:space="preserve">Ecole                                                                                     Evaluation de fluence mai 2021</t>
  </si>
  <si>
    <t xml:space="preserve">LIMBO Céline</t>
  </si>
  <si>
    <t xml:space="preserve">CE 2B</t>
  </si>
  <si>
    <t>ASIDE</t>
  </si>
  <si>
    <t xml:space="preserve">Tensel Kimary</t>
  </si>
  <si>
    <t>ABST</t>
  </si>
  <si>
    <t>CAESAR</t>
  </si>
  <si>
    <t>Alliea</t>
  </si>
  <si>
    <t>CAZEAU</t>
  </si>
  <si>
    <t>Mandjymy</t>
  </si>
  <si>
    <t>DESTIME</t>
  </si>
  <si>
    <t>Kévin</t>
  </si>
  <si>
    <t>DUBOIS</t>
  </si>
  <si>
    <t>Jeeffree</t>
  </si>
  <si>
    <t>EVEILLARD</t>
  </si>
  <si>
    <t>Wouna</t>
  </si>
  <si>
    <t xml:space="preserve">FERREIRA DE LIMA</t>
  </si>
  <si>
    <t>Eïke-Gabriel</t>
  </si>
  <si>
    <t>FORTUNE</t>
  </si>
  <si>
    <t>Wawens</t>
  </si>
  <si>
    <t>GERMAIN</t>
  </si>
  <si>
    <t>MICHAEL</t>
  </si>
  <si>
    <t>KASSIM</t>
  </si>
  <si>
    <t>Jowel</t>
  </si>
  <si>
    <t>MARDI</t>
  </si>
  <si>
    <t>Sarah</t>
  </si>
  <si>
    <t>MATO</t>
  </si>
  <si>
    <t>Herby</t>
  </si>
  <si>
    <t>PANSA</t>
  </si>
  <si>
    <t>Ronitsia</t>
  </si>
  <si>
    <t xml:space="preserve">PIERRE LOUIS</t>
  </si>
  <si>
    <t>Kervinho</t>
  </si>
  <si>
    <t>POÏTE</t>
  </si>
  <si>
    <t>Marie-Flore</t>
  </si>
  <si>
    <t>POPOE</t>
  </si>
  <si>
    <t>Nelly</t>
  </si>
  <si>
    <t xml:space="preserve">SOARES VILHENA</t>
  </si>
  <si>
    <t>Marcos</t>
  </si>
  <si>
    <t xml:space="preserve">non evaluable</t>
  </si>
  <si>
    <t>upe2a</t>
  </si>
  <si>
    <t xml:space="preserve">VICENTE DIAS</t>
  </si>
  <si>
    <t>Felipe</t>
  </si>
  <si>
    <t>VICTOR</t>
  </si>
  <si>
    <t>Saskiara</t>
  </si>
  <si>
    <t>VINGADASSALOM</t>
  </si>
  <si>
    <t>Owen</t>
  </si>
  <si>
    <t>WALCOTT</t>
  </si>
  <si>
    <t>Lisa</t>
  </si>
  <si>
    <t>WINTZ</t>
  </si>
  <si>
    <t>Aurane</t>
  </si>
  <si>
    <t xml:space="preserve">LERON Atalie</t>
  </si>
  <si>
    <t xml:space="preserve">CE 2C</t>
  </si>
  <si>
    <t>ALTIDOR</t>
  </si>
  <si>
    <t>Soraya</t>
  </si>
  <si>
    <t xml:space="preserve">ANDRADE PANTOJA</t>
  </si>
  <si>
    <t>Leydiani</t>
  </si>
  <si>
    <t>ASODANOE</t>
  </si>
  <si>
    <t>Victorline</t>
  </si>
  <si>
    <t>ATIDONG</t>
  </si>
  <si>
    <t>Christanella</t>
  </si>
  <si>
    <t>AUSTIN</t>
  </si>
  <si>
    <t>Eon</t>
  </si>
  <si>
    <t>BONNET</t>
  </si>
  <si>
    <t>Marie-Ange</t>
  </si>
  <si>
    <t>CHARLOT</t>
  </si>
  <si>
    <t xml:space="preserve">You Love My Jhenny</t>
  </si>
  <si>
    <t>Maïko</t>
  </si>
  <si>
    <t>D'HAITI</t>
  </si>
  <si>
    <t xml:space="preserve">Dave Karim</t>
  </si>
  <si>
    <t xml:space="preserve">DA SILVA NONATO</t>
  </si>
  <si>
    <t>Joana</t>
  </si>
  <si>
    <t>DUQUEL</t>
  </si>
  <si>
    <t>Mysinder</t>
  </si>
  <si>
    <t>FRANCILLON</t>
  </si>
  <si>
    <t>Damir</t>
  </si>
  <si>
    <t>KWASIBA</t>
  </si>
  <si>
    <t>Angelo</t>
  </si>
  <si>
    <t>LEGER</t>
  </si>
  <si>
    <t xml:space="preserve">Sammy Junior</t>
  </si>
  <si>
    <t>LESPERANCE</t>
  </si>
  <si>
    <t>Hunter</t>
  </si>
  <si>
    <t>MICHAUD</t>
  </si>
  <si>
    <t>Woodson</t>
  </si>
  <si>
    <t>PERSAUD</t>
  </si>
  <si>
    <t>Joseph</t>
  </si>
  <si>
    <t>SABAYO</t>
  </si>
  <si>
    <t>Adams</t>
  </si>
  <si>
    <t xml:space="preserve">TAVARES MAFRA</t>
  </si>
  <si>
    <t>Thalia</t>
  </si>
  <si>
    <t>ULYSSE</t>
  </si>
  <si>
    <t>Emmanuel</t>
  </si>
  <si>
    <t>VALERY</t>
  </si>
  <si>
    <t>Ridenson</t>
  </si>
  <si>
    <t>Jonathan</t>
  </si>
  <si>
    <t xml:space="preserve">VIEL MASSOLAS</t>
  </si>
  <si>
    <t>Rayan</t>
  </si>
  <si>
    <t>VONK</t>
  </si>
  <si>
    <t>Milano</t>
  </si>
  <si>
    <t xml:space="preserve">Mme BOEWAI Anne</t>
  </si>
  <si>
    <t>ADIPI</t>
  </si>
  <si>
    <t>Louisa</t>
  </si>
  <si>
    <t>abste</t>
  </si>
  <si>
    <t>AMIEMBA</t>
  </si>
  <si>
    <t>Shagler</t>
  </si>
  <si>
    <t>UPE2A</t>
  </si>
  <si>
    <t>Shamavi</t>
  </si>
  <si>
    <t>CASTEL</t>
  </si>
  <si>
    <t>Donaim</t>
  </si>
  <si>
    <t>DHANWANTIE</t>
  </si>
  <si>
    <t>Wislen</t>
  </si>
  <si>
    <t>DJABA</t>
  </si>
  <si>
    <t>Nathanael</t>
  </si>
  <si>
    <t>ELPHESE</t>
  </si>
  <si>
    <t>Michaela</t>
  </si>
  <si>
    <t xml:space="preserve">FERNANDES GOMES</t>
  </si>
  <si>
    <t xml:space="preserve">Ytallo Yanay</t>
  </si>
  <si>
    <t>GIFFARD</t>
  </si>
  <si>
    <t>Gyllia</t>
  </si>
  <si>
    <t>HIPPOLYTE</t>
  </si>
  <si>
    <t>Lincey-Maikat</t>
  </si>
  <si>
    <t>JEROME</t>
  </si>
  <si>
    <t>Cynthia</t>
  </si>
  <si>
    <t>JOACHIN</t>
  </si>
  <si>
    <t>Joansky</t>
  </si>
  <si>
    <t>JOSEPH</t>
  </si>
  <si>
    <t>Steve</t>
  </si>
  <si>
    <t>LEONE</t>
  </si>
  <si>
    <t>Kevin</t>
  </si>
  <si>
    <t>MAUVAIS</t>
  </si>
  <si>
    <t>Renelson</t>
  </si>
  <si>
    <t xml:space="preserve"> MIRANDA DE SOUZA </t>
  </si>
  <si>
    <t>Sleven</t>
  </si>
  <si>
    <t>ODANG</t>
  </si>
  <si>
    <t>Valerie</t>
  </si>
  <si>
    <t>PA?DEL</t>
  </si>
  <si>
    <t>Romaric</t>
  </si>
  <si>
    <t xml:space="preserve">QUEIROZ DA SILVA</t>
  </si>
  <si>
    <t>Mathéo</t>
  </si>
  <si>
    <t>ROBERTS</t>
  </si>
  <si>
    <t>Juliana</t>
  </si>
  <si>
    <t>ROBO</t>
  </si>
  <si>
    <t>Rita</t>
  </si>
  <si>
    <t xml:space="preserve">NON EVALUABLE</t>
  </si>
  <si>
    <t>ULIS</t>
  </si>
  <si>
    <t>SABAJO</t>
  </si>
  <si>
    <t>Farrell</t>
  </si>
  <si>
    <t>SEUIS</t>
  </si>
  <si>
    <t>Nehemie</t>
  </si>
  <si>
    <t xml:space="preserve">épelle les mots</t>
  </si>
  <si>
    <t>SINCLAIR</t>
  </si>
  <si>
    <t>Shenaya</t>
  </si>
  <si>
    <t>SOKE</t>
  </si>
  <si>
    <t>Elyane</t>
  </si>
  <si>
    <t>CM1</t>
  </si>
  <si>
    <t xml:space="preserve">Mme CATORC</t>
  </si>
  <si>
    <t>ALEXIS</t>
  </si>
  <si>
    <t>Lancelot</t>
  </si>
  <si>
    <t>BEAUNOL</t>
  </si>
  <si>
    <t>Yanessa</t>
  </si>
  <si>
    <t>BENJAMIN</t>
  </si>
  <si>
    <t>Daphna</t>
  </si>
  <si>
    <t>BURKE</t>
  </si>
  <si>
    <t>Keryan</t>
  </si>
  <si>
    <t>CATHERINE</t>
  </si>
  <si>
    <t xml:space="preserve">Jean Claude</t>
  </si>
  <si>
    <t xml:space="preserve">COSTA VALES</t>
  </si>
  <si>
    <t>Samylie</t>
  </si>
  <si>
    <t>DOEKOE</t>
  </si>
  <si>
    <t>Erliane</t>
  </si>
  <si>
    <t>EDWARD</t>
  </si>
  <si>
    <t>GASPARD</t>
  </si>
  <si>
    <t>Marie</t>
  </si>
  <si>
    <t>JEAN</t>
  </si>
  <si>
    <t>Hewane</t>
  </si>
  <si>
    <t>LAMONNAIE</t>
  </si>
  <si>
    <t>Victor</t>
  </si>
  <si>
    <t>LAURISTIN</t>
  </si>
  <si>
    <t>Ketty</t>
  </si>
  <si>
    <t>Judenson</t>
  </si>
  <si>
    <t>LEGERME</t>
  </si>
  <si>
    <t>Ingrid</t>
  </si>
  <si>
    <t>Lorisca</t>
  </si>
  <si>
    <t xml:space="preserve">récite des syllabes</t>
  </si>
  <si>
    <t>MAHES</t>
  </si>
  <si>
    <t>Rodolphe</t>
  </si>
  <si>
    <t>MANOU</t>
  </si>
  <si>
    <t>Yvan</t>
  </si>
  <si>
    <t>MANUEL</t>
  </si>
  <si>
    <t>Dabens</t>
  </si>
  <si>
    <t>MIYAMOTO</t>
  </si>
  <si>
    <t>Kerwan</t>
  </si>
  <si>
    <t>OMEXIL</t>
  </si>
  <si>
    <t>Kenley</t>
  </si>
  <si>
    <t>PIERRE-LOUIS</t>
  </si>
  <si>
    <t>Slayanne</t>
  </si>
  <si>
    <t xml:space="preserve">SAINT FLEUR</t>
  </si>
  <si>
    <t>Jordane</t>
  </si>
  <si>
    <t>SEEBALACK</t>
  </si>
  <si>
    <t>Matthew</t>
  </si>
  <si>
    <t>SIEMBA</t>
  </si>
  <si>
    <t>Chanamel</t>
  </si>
  <si>
    <t xml:space="preserve">KECK Ingrid</t>
  </si>
  <si>
    <t xml:space="preserve">CM 2A</t>
  </si>
  <si>
    <t>ALINDOR</t>
  </si>
  <si>
    <t>AURELIE</t>
  </si>
  <si>
    <t>ARCHER</t>
  </si>
  <si>
    <t>Françeska</t>
  </si>
  <si>
    <t>BASILE</t>
  </si>
  <si>
    <t>Jadth</t>
  </si>
  <si>
    <t>BOGÉ</t>
  </si>
  <si>
    <t>Maël</t>
  </si>
  <si>
    <t xml:space="preserve">DA SILVA FILHO</t>
  </si>
  <si>
    <t>Daniel</t>
  </si>
  <si>
    <t>DARILUS</t>
  </si>
  <si>
    <t>Prisca</t>
  </si>
  <si>
    <t xml:space="preserve">DO SANTOS SANTOS</t>
  </si>
  <si>
    <t>Gustavo</t>
  </si>
  <si>
    <t>DOR</t>
  </si>
  <si>
    <t>MY-SON</t>
  </si>
  <si>
    <t>ELFORT--OLGADOCHAVEZ</t>
  </si>
  <si>
    <t>Raïssana</t>
  </si>
  <si>
    <t>GEORGES</t>
  </si>
  <si>
    <t>Besthsaïda</t>
  </si>
  <si>
    <t>JOISSAINT</t>
  </si>
  <si>
    <t>Dieucel</t>
  </si>
  <si>
    <t>Neeskenda</t>
  </si>
  <si>
    <t>KONISO</t>
  </si>
  <si>
    <t>Claudina</t>
  </si>
  <si>
    <t>LINDOR</t>
  </si>
  <si>
    <t>GABRIEL</t>
  </si>
  <si>
    <t>Daisa</t>
  </si>
  <si>
    <t>NOIREN</t>
  </si>
  <si>
    <t>Travis</t>
  </si>
  <si>
    <t>OSCAR</t>
  </si>
  <si>
    <t>BERDELEY</t>
  </si>
  <si>
    <t>PIERRE-VIL</t>
  </si>
  <si>
    <t>Érika</t>
  </si>
  <si>
    <t>PINAS</t>
  </si>
  <si>
    <t>Sergenio</t>
  </si>
  <si>
    <t>REMY</t>
  </si>
  <si>
    <t>Samuel</t>
  </si>
  <si>
    <t>Esméralda</t>
  </si>
  <si>
    <t>Timothy</t>
  </si>
  <si>
    <t>SIMON</t>
  </si>
  <si>
    <t>Élodie</t>
  </si>
  <si>
    <t>SMARTT</t>
  </si>
  <si>
    <t>TANDIKA</t>
  </si>
  <si>
    <t>TARIN</t>
  </si>
  <si>
    <t>Breanna</t>
  </si>
  <si>
    <t>CM2</t>
  </si>
  <si>
    <t xml:space="preserve">MCLM &lt; 72</t>
  </si>
  <si>
    <t xml:space="preserve">72 ≤ MCLM ≤ 98</t>
  </si>
  <si>
    <t xml:space="preserve">99 ≤ MCLM ≤ 116</t>
  </si>
  <si>
    <t xml:space="preserve">117 ≤ MCLM ≤ 141</t>
  </si>
  <si>
    <t xml:space="preserve">MCLM &gt; 141</t>
  </si>
  <si>
    <t xml:space="preserve">LAMONNAIE J-Paul</t>
  </si>
  <si>
    <t xml:space="preserve">CM 2B</t>
  </si>
  <si>
    <t>BLAISE</t>
  </si>
  <si>
    <t>LOOANA</t>
  </si>
  <si>
    <t>CADETE</t>
  </si>
  <si>
    <t>CHARLES-EDUARD</t>
  </si>
  <si>
    <t xml:space="preserve">COSTA DA SILVA</t>
  </si>
  <si>
    <t>Thassia</t>
  </si>
  <si>
    <t>ABSTE</t>
  </si>
  <si>
    <t>DOSSOUS</t>
  </si>
  <si>
    <t>Cacendie</t>
  </si>
  <si>
    <t xml:space="preserve">ESTEVES DA SILVA</t>
  </si>
  <si>
    <t>Lucien</t>
  </si>
  <si>
    <t xml:space="preserve">a su lire " le"</t>
  </si>
  <si>
    <t>GAJ</t>
  </si>
  <si>
    <t>Ayesha</t>
  </si>
  <si>
    <t>GAJO</t>
  </si>
  <si>
    <t>Cindy</t>
  </si>
  <si>
    <t>JACQUET</t>
  </si>
  <si>
    <t>Nedjine</t>
  </si>
  <si>
    <t xml:space="preserve">JEAN BAPTISTE</t>
  </si>
  <si>
    <t>Cliff-Dany</t>
  </si>
  <si>
    <t>Sophie</t>
  </si>
  <si>
    <t>KNIGHTS</t>
  </si>
  <si>
    <t>RESHANNE</t>
  </si>
  <si>
    <t>MIATTI</t>
  </si>
  <si>
    <t>Clisiana</t>
  </si>
  <si>
    <t>NOIZIL</t>
  </si>
  <si>
    <t>BRADLEY</t>
  </si>
  <si>
    <t>MILEIDA</t>
  </si>
  <si>
    <t xml:space="preserve">PETIT FRERE</t>
  </si>
  <si>
    <t>Ludmyllard</t>
  </si>
  <si>
    <t>PIERRE</t>
  </si>
  <si>
    <t xml:space="preserve">Jean Helysee</t>
  </si>
  <si>
    <t>TAYLANN</t>
  </si>
  <si>
    <t xml:space="preserve">NON LECTEUR</t>
  </si>
  <si>
    <t>ROGERS</t>
  </si>
  <si>
    <t>COBEANA</t>
  </si>
  <si>
    <t>SAINT-LOUIS</t>
  </si>
  <si>
    <t>Angelica</t>
  </si>
  <si>
    <t xml:space="preserve">SOUZA GONCALVES</t>
  </si>
  <si>
    <t>EMILIE</t>
  </si>
  <si>
    <t>SUFFRIN</t>
  </si>
  <si>
    <t>Mackenlove</t>
  </si>
  <si>
    <t>Rihanna</t>
  </si>
  <si>
    <t>VAANDJA</t>
  </si>
  <si>
    <t>Ronaïssa</t>
  </si>
  <si>
    <t xml:space="preserve">VICENTE DIAS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</si>
</sst>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name val="Calibri"/>
      <color theme="1"/>
      <sz val="11"/>
      <scheme val="minor"/>
    </font>
    <font>
      <name val="Arial"/>
      <color indexed="64"/>
      <sz val="10"/>
    </font>
    <font>
      <name val="Calibri"/>
      <color indexed="64"/>
      <sz val="11"/>
      <scheme val="minor"/>
    </font>
    <font>
      <name val="Calibri"/>
      <color theme="1"/>
      <sz val="11"/>
    </font>
    <font>
      <name val="Calibri"/>
      <color theme="1"/>
      <sz val="10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6"/>
        <bgColor indexed="64"/>
      </patternFill>
    </fill>
    <fill>
      <patternFill patternType="solid">
        <fgColor rgb="FFFF33CC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 numFmtId="0" applyNumberFormat="1" applyFont="1" applyFill="1" applyBorder="1"/>
  </cellStyleXfs>
  <cellXfs count="36">
    <xf fontId="0" fillId="0" borderId="0" numFmtId="0" xfId="0"/>
    <xf fontId="0" fillId="0" borderId="0" numFmtId="0" xfId="0" applyAlignment="1">
      <alignment vertical="center"/>
    </xf>
    <xf fontId="0" fillId="0" borderId="0" numFmtId="0" xfId="0" applyAlignment="1">
      <alignment horizontal="center" vertical="center"/>
    </xf>
    <xf fontId="0" fillId="0" borderId="1" numFmtId="0" xfId="0" applyBorder="1" applyAlignment="1">
      <alignment vertical="center"/>
    </xf>
    <xf fontId="0" fillId="0" borderId="1" numFmtId="0" xfId="0" applyBorder="1" applyAlignment="1">
      <alignment horizontal="center" vertical="center"/>
    </xf>
    <xf fontId="0" fillId="2" borderId="1" numFmtId="0" xfId="0" applyFill="1" applyBorder="1" applyAlignment="1">
      <alignment horizontal="center" vertical="center"/>
    </xf>
    <xf fontId="0" fillId="2" borderId="1" numFmtId="0" xfId="0" applyFill="1" applyBorder="1" applyAlignment="1">
      <alignment horizontal="center" vertical="center" wrapText="1"/>
    </xf>
    <xf fontId="1" fillId="0" borderId="2" numFmtId="0" xfId="0" applyFont="1" applyBorder="1" applyAlignment="1">
      <alignment vertical="center" wrapText="1"/>
    </xf>
    <xf fontId="1" fillId="0" borderId="3" numFmtId="0" xfId="0" applyFont="1" applyBorder="1" applyAlignment="1">
      <alignment vertical="center" wrapText="1"/>
    </xf>
    <xf fontId="0" fillId="0" borderId="1" numFmtId="0" xfId="0" applyBorder="1" applyAlignment="1">
      <alignment horizontal="center" vertical="center" wrapText="1"/>
    </xf>
    <xf fontId="1" fillId="0" borderId="4" numFmtId="0" xfId="0" applyFont="1" applyBorder="1" applyAlignment="1">
      <alignment vertical="center" wrapText="1"/>
    </xf>
    <xf fontId="1" fillId="0" borderId="5" numFmtId="0" xfId="0" applyFont="1" applyBorder="1" applyAlignment="1">
      <alignment vertical="center" wrapText="1"/>
    </xf>
    <xf fontId="0" fillId="0" borderId="1" numFmtId="0" xfId="0" applyBorder="1" applyAlignment="1">
      <alignment vertical="center" wrapText="1"/>
    </xf>
    <xf fontId="2" fillId="0" borderId="1" numFmtId="0" xfId="0" applyFont="1" applyBorder="1" applyAlignment="1">
      <alignment vertical="center" wrapText="1"/>
    </xf>
    <xf fontId="3" fillId="0" borderId="0" numFmtId="0" xfId="0" applyFont="1" applyAlignment="1">
      <alignment vertical="center"/>
    </xf>
    <xf fontId="4" fillId="0" borderId="0" numFmtId="0" xfId="0" applyFont="1" applyAlignment="1">
      <alignment horizontal="center" vertical="center" wrapText="1"/>
    </xf>
    <xf fontId="0" fillId="3" borderId="1" numFmtId="0" xfId="0" applyFill="1" applyBorder="1" applyAlignment="1">
      <alignment vertical="center"/>
    </xf>
    <xf fontId="0" fillId="4" borderId="1" numFmtId="0" xfId="0" applyFill="1" applyBorder="1" applyAlignment="1">
      <alignment vertical="center"/>
    </xf>
    <xf fontId="0" fillId="5" borderId="1" numFmtId="0" xfId="0" applyFill="1" applyBorder="1" applyAlignment="1">
      <alignment vertical="center"/>
    </xf>
    <xf fontId="0" fillId="6" borderId="1" numFmtId="0" xfId="0" applyFill="1" applyBorder="1" applyAlignment="1">
      <alignment vertical="center"/>
    </xf>
    <xf fontId="3" fillId="7" borderId="1" numFmtId="0" xfId="0" applyFont="1" applyFill="1" applyBorder="1" applyAlignment="1">
      <alignment vertical="center"/>
    </xf>
    <xf fontId="0" fillId="8" borderId="1" numFmtId="0" xfId="0" applyFill="1" applyBorder="1" applyAlignment="1">
      <alignment vertical="center"/>
    </xf>
    <xf fontId="0" fillId="8" borderId="1" numFmtId="0" xfId="0" applyFill="1" applyBorder="1" applyAlignment="1">
      <alignment horizontal="center" vertical="center"/>
    </xf>
    <xf fontId="3" fillId="9" borderId="1" numFmtId="0" xfId="0" applyFont="1" applyFill="1" applyBorder="1" applyAlignment="1">
      <alignment vertical="center"/>
    </xf>
    <xf fontId="0" fillId="9" borderId="1" numFmtId="0" xfId="0" applyFill="1" applyBorder="1" applyAlignment="1">
      <alignment horizontal="center" vertical="center"/>
    </xf>
    <xf fontId="3" fillId="0" borderId="1" numFmtId="0" xfId="0" applyFont="1" applyBorder="1" applyAlignment="1">
      <alignment vertical="center"/>
    </xf>
    <xf fontId="0" fillId="0" borderId="1" numFmtId="0" xfId="0" applyBorder="1" applyAlignment="1">
      <alignment vertical="center"/>
    </xf>
    <xf fontId="0" fillId="0" borderId="1" numFmtId="0" xfId="0" applyBorder="1" applyAlignment="1">
      <alignment horizontal="center" vertical="center" wrapText="1"/>
    </xf>
    <xf fontId="0" fillId="4" borderId="1" numFmtId="0" xfId="0" applyFill="1" applyBorder="1" applyAlignment="1">
      <alignment horizontal="center" vertical="center"/>
    </xf>
    <xf fontId="0" fillId="10" borderId="1" numFmtId="0" xfId="0" applyFill="1" applyBorder="1" applyAlignment="1">
      <alignment horizontal="center" vertical="center"/>
    </xf>
    <xf fontId="0" fillId="6" borderId="1" numFmtId="0" xfId="0" applyFill="1" applyBorder="1" applyAlignment="1">
      <alignment horizontal="center" vertical="center"/>
    </xf>
    <xf fontId="0" fillId="7" borderId="1" numFmtId="0" xfId="0" applyFill="1" applyBorder="1" applyAlignment="1">
      <alignment horizontal="center" vertical="center"/>
    </xf>
    <xf fontId="0" fillId="11" borderId="1" numFmtId="0" xfId="0" applyFill="1" applyBorder="1" applyAlignment="1">
      <alignment horizontal="center" vertical="center"/>
    </xf>
    <xf fontId="0" fillId="12" borderId="1" numFmtId="0" xfId="0" applyFill="1" applyBorder="1" applyAlignment="1">
      <alignment horizontal="center" vertical="center"/>
    </xf>
    <xf fontId="0" fillId="5" borderId="1" numFmtId="0" xfId="0" applyFill="1" applyBorder="1" applyAlignment="1">
      <alignment horizontal="center" vertical="center"/>
    </xf>
    <xf fontId="0" fillId="0" borderId="1" numFmt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15" Type="http://schemas.openxmlformats.org/officeDocument/2006/relationships/styles" Target="styles.xml"/><Relationship  Id="rId11" Type="http://schemas.openxmlformats.org/officeDocument/2006/relationships/worksheet" Target="worksheets/sheet11.xml"/><Relationship  Id="rId10" Type="http://schemas.openxmlformats.org/officeDocument/2006/relationships/worksheet" Target="worksheets/sheet10.xml"/><Relationship  Id="rId14" Type="http://schemas.openxmlformats.org/officeDocument/2006/relationships/sharedStrings" Target="sharedStrings.xml"/><Relationship  Id="rId7" Type="http://schemas.openxmlformats.org/officeDocument/2006/relationships/worksheet" Target="worksheets/sheet7.xml"/><Relationship  Id="rId6" Type="http://schemas.openxmlformats.org/officeDocument/2006/relationships/worksheet" Target="worksheets/sheet6.xml"/><Relationship  Id="rId13" Type="http://schemas.openxmlformats.org/officeDocument/2006/relationships/theme" Target="theme/theme1.xml"/><Relationship  Id="rId9" Type="http://schemas.openxmlformats.org/officeDocument/2006/relationships/worksheet" Target="worksheets/sheet9.xml"/><Relationship  Id="rId5" Type="http://schemas.openxmlformats.org/officeDocument/2006/relationships/worksheet" Target="worksheets/sheet5.xml"/><Relationship  Id="rId8" Type="http://schemas.openxmlformats.org/officeDocument/2006/relationships/worksheet" Target="worksheets/sheet8.xml"/><Relationship  Id="rId4" Type="http://schemas.openxmlformats.org/officeDocument/2006/relationships/worksheet" Target="worksheets/sheet4.xml"/><Relationship  Id="rId12" Type="http://schemas.openxmlformats.org/officeDocument/2006/relationships/worksheet" Target="worksheets/sheet12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charts/_rels/chart1.xml.rels><?xml version="1.0" encoding="UTF-8" standalone="yes"?><Relationships xmlns="http://schemas.openxmlformats.org/package/2006/relationships"></Relationships>
</file>

<file path=xl/charts/_rels/chart10.xml.rels><?xml version="1.0" encoding="UTF-8" standalone="yes"?><Relationships xmlns="http://schemas.openxmlformats.org/package/2006/relationships"></Relationships>
</file>

<file path=xl/charts/_rels/chart11.xml.rels><?xml version="1.0" encoding="UTF-8" standalone="yes"?><Relationships xmlns="http://schemas.openxmlformats.org/package/2006/relationships"></Relationships>
</file>

<file path=xl/charts/_rels/chart12.xml.rels><?xml version="1.0" encoding="UTF-8" standalone="yes"?><Relationships xmlns="http://schemas.openxmlformats.org/package/2006/relationships"></Relationships>
</file>

<file path=xl/charts/_rels/chart13.xml.rels><?xml version="1.0" encoding="UTF-8" standalone="yes"?><Relationships xmlns="http://schemas.openxmlformats.org/package/2006/relationships"></Relationships>
</file>

<file path=xl/charts/_rels/chart14.xml.rels><?xml version="1.0" encoding="UTF-8" standalone="yes"?><Relationships xmlns="http://schemas.openxmlformats.org/package/2006/relationships"></Relationships>
</file>

<file path=xl/charts/_rels/chart15.xml.rels><?xml version="1.0" encoding="UTF-8" standalone="yes"?><Relationships xmlns="http://schemas.openxmlformats.org/package/2006/relationships"></Relationships>
</file>

<file path=xl/charts/_rels/chart16.xml.rels><?xml version="1.0" encoding="UTF-8" standalone="yes"?><Relationships xmlns="http://schemas.openxmlformats.org/package/2006/relationships"></Relationships>
</file>

<file path=xl/charts/_rels/chart17.xml.rels><?xml version="1.0" encoding="UTF-8" standalone="yes"?><Relationships xmlns="http://schemas.openxmlformats.org/package/2006/relationships"></Relationships>
</file>

<file path=xl/charts/_rels/chart18.xml.rels><?xml version="1.0" encoding="UTF-8" standalone="yes"?><Relationships xmlns="http://schemas.openxmlformats.org/package/2006/relationships"></Relationships>
</file>

<file path=xl/charts/_rels/chart19.xml.rels><?xml version="1.0" encoding="UTF-8" standalone="yes"?><Relationships xmlns="http://schemas.openxmlformats.org/package/2006/relationships"></Relationships>
</file>

<file path=xl/charts/_rels/chart2.xml.rels><?xml version="1.0" encoding="UTF-8" standalone="yes"?><Relationships xmlns="http://schemas.openxmlformats.org/package/2006/relationships"></Relationships>
</file>

<file path=xl/charts/_rels/chart20.xml.rels><?xml version="1.0" encoding="UTF-8" standalone="yes"?><Relationships xmlns="http://schemas.openxmlformats.org/package/2006/relationships"></Relationships>
</file>

<file path=xl/charts/_rels/chart21.xml.rels><?xml version="1.0" encoding="UTF-8" standalone="yes"?><Relationships xmlns="http://schemas.openxmlformats.org/package/2006/relationships"></Relationships>
</file>

<file path=xl/charts/_rels/chart22.xml.rels><?xml version="1.0" encoding="UTF-8" standalone="yes"?><Relationships xmlns="http://schemas.openxmlformats.org/package/2006/relationships"></Relationships>
</file>

<file path=xl/charts/_rels/chart23.xml.rels><?xml version="1.0" encoding="UTF-8" standalone="yes"?><Relationships xmlns="http://schemas.openxmlformats.org/package/2006/relationships"></Relationships>
</file>

<file path=xl/charts/_rels/chart24.xml.rels><?xml version="1.0" encoding="UTF-8" standalone="yes"?><Relationships xmlns="http://schemas.openxmlformats.org/package/2006/relationships"></Relationships>
</file>

<file path=xl/charts/_rels/chart25.xml.rels><?xml version="1.0" encoding="UTF-8" standalone="yes"?><Relationships xmlns="http://schemas.openxmlformats.org/package/2006/relationships"></Relationships>
</file>

<file path=xl/charts/_rels/chart26.xml.rels><?xml version="1.0" encoding="UTF-8" standalone="yes"?><Relationships xmlns="http://schemas.openxmlformats.org/package/2006/relationships"></Relationships>
</file>

<file path=xl/charts/_rels/chart27.xml.rels><?xml version="1.0" encoding="UTF-8" standalone="yes"?><Relationships xmlns="http://schemas.openxmlformats.org/package/2006/relationships"></Relationships>
</file>

<file path=xl/charts/_rels/chart28.xml.rels><?xml version="1.0" encoding="UTF-8" standalone="yes"?><Relationships xmlns="http://schemas.openxmlformats.org/package/2006/relationships"></Relationships>
</file>

<file path=xl/charts/_rels/chart29.xml.rels><?xml version="1.0" encoding="UTF-8" standalone="yes"?><Relationships xmlns="http://schemas.openxmlformats.org/package/2006/relationships"></Relationships>
</file>

<file path=xl/charts/_rels/chart3.xml.rels><?xml version="1.0" encoding="UTF-8" standalone="yes"?><Relationships xmlns="http://schemas.openxmlformats.org/package/2006/relationships"></Relationships>
</file>

<file path=xl/charts/_rels/chart30.xml.rels><?xml version="1.0" encoding="UTF-8" standalone="yes"?><Relationships xmlns="http://schemas.openxmlformats.org/package/2006/relationships"></Relationships>
</file>

<file path=xl/charts/_rels/chart31.xml.rels><?xml version="1.0" encoding="UTF-8" standalone="yes"?><Relationships xmlns="http://schemas.openxmlformats.org/package/2006/relationships"></Relationships>
</file>

<file path=xl/charts/_rels/chart32.xml.rels><?xml version="1.0" encoding="UTF-8" standalone="yes"?><Relationships xmlns="http://schemas.openxmlformats.org/package/2006/relationships"></Relationships>
</file>

<file path=xl/charts/_rels/chart33.xml.rels><?xml version="1.0" encoding="UTF-8" standalone="yes"?><Relationships xmlns="http://schemas.openxmlformats.org/package/2006/relationships"></Relationships>
</file>

<file path=xl/charts/_rels/chart34.xml.rels><?xml version="1.0" encoding="UTF-8" standalone="yes"?><Relationships xmlns="http://schemas.openxmlformats.org/package/2006/relationships"></Relationships>
</file>

<file path=xl/charts/_rels/chart35.xml.rels><?xml version="1.0" encoding="UTF-8" standalone="yes"?><Relationships xmlns="http://schemas.openxmlformats.org/package/2006/relationships"></Relationships>
</file>

<file path=xl/charts/_rels/chart36.xml.rels><?xml version="1.0" encoding="UTF-8" standalone="yes"?><Relationships xmlns="http://schemas.openxmlformats.org/package/2006/relationships"></Relationships>
</file>

<file path=xl/charts/_rels/chart4.xml.rels><?xml version="1.0" encoding="UTF-8" standalone="yes"?><Relationships xmlns="http://schemas.openxmlformats.org/package/2006/relationships"></Relationships>
</file>

<file path=xl/charts/_rels/chart5.xml.rels><?xml version="1.0" encoding="UTF-8" standalone="yes"?><Relationships xmlns="http://schemas.openxmlformats.org/package/2006/relationships"></Relationships>
</file>

<file path=xl/charts/_rels/chart6.xml.rels><?xml version="1.0" encoding="UTF-8" standalone="yes"?><Relationships xmlns="http://schemas.openxmlformats.org/package/2006/relationships"></Relationships>
</file>

<file path=xl/charts/_rels/chart7.xml.rels><?xml version="1.0" encoding="UTF-8" standalone="yes"?><Relationships xmlns="http://schemas.openxmlformats.org/package/2006/relationships"></Relationships>
</file>

<file path=xl/charts/_rels/chart8.xml.rels><?xml version="1.0" encoding="UTF-8" standalone="yes"?><Relationships xmlns="http://schemas.openxmlformats.org/package/2006/relationships"></Relationships>
</file>

<file path=xl/charts/_rels/chart9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A'!$C$38:$C$42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A'!$D$38:$D$42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D'!$C$38:$C$42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D'!$D$38:$D$42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D'!$C$50:$C$54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D'!$D$50:$D$54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D'!$C$62:$C$66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A'!$C$38:$C$42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A'!$D$38:$D$42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 bwMode="auto"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A'!$C$50:$C$54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A'!$D$50:$D$54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</a:t>
            </a:r>
            <a:r>
              <a:rPr lang="fr-FR"/>
              <a:t> de FLUENCE mai 2021</a:t>
            </a:r>
            <a:endParaRPr lang="fr-FR"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A'!$C$62:$C$66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B'!$C$38:$C$42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B'!$D$38:$D$42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 bwMode="auto"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B'!$C$50:$C$54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</a:t>
            </a:r>
            <a:r>
              <a:rPr lang="fr-FR"/>
              <a:t> de FLUENCE mai 2021</a:t>
            </a:r>
            <a:endParaRPr lang="fr-FR"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B'!$C$62:$C$66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C'!$C$38:$C$42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C'!$D$38:$D$42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A'!$C$50:$C$54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A'!$D$50:$D$54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 bwMode="auto"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C'!$C$50:$C$54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</a:t>
            </a:r>
            <a:r>
              <a:rPr lang="fr-FR"/>
              <a:t> de FLUENCE mai 2021</a:t>
            </a:r>
            <a:endParaRPr lang="fr-FR"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C'!$C$62:$C$66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D'!$C$38:$C$42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D'!$D$38:$D$42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 bwMode="auto">
            <a:prstGeom prst="rect">
              <a:avLst/>
            </a:prstGeom>
            <a:solidFill>
              <a:srgbClr val="FF99FF"/>
            </a:solidFill>
          </c:spPr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D'!$C$50:$C$54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D'!$D$50:$D$54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</a:t>
            </a:r>
            <a:r>
              <a:rPr lang="fr-FR"/>
              <a:t> de FLUENCE mai 2021</a:t>
            </a:r>
            <a:endParaRPr lang="fr-FR"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CM1 D'!$C$62:$C$66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CM1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A '!$C$38:$C$42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A 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A '!$C$50:$C$54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A 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A '!$C$62:$C$66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A 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B'!$C$38:$C$42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B'!$D$38:$D$42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B'!$C$50:$C$54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A'!$C$62:$C$66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A'!$D$62:$D$66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B'!$C$62:$C$66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C'!$C$38:$C$42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C'!$D$38:$D$42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C'!$C$50:$C$54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C'!$C$62:$C$66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D'!$C$38:$C$42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D'!$D$38:$D$42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99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D'!$C$50:$C$54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D'!$D$50:$D$54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CM2 D'!$C$62:$C$66</c:f>
              <c:strCache>
                <c:ptCount val="5"/>
                <c:pt idx="0">
                  <c:v xml:space="preserve">MCLM &lt; 72</c:v>
                </c:pt>
                <c:pt idx="1">
                  <c:v xml:space="preserve">72 ≤ MCLM ≤ 98</c:v>
                </c:pt>
                <c:pt idx="2">
                  <c:v xml:space="preserve">99 ≤ MCLM ≤ 116</c:v>
                </c:pt>
                <c:pt idx="3">
                  <c:v xml:space="preserve">117 ≤ MCLM ≤ 141</c:v>
                </c:pt>
                <c:pt idx="4">
                  <c:v xml:space="preserve">MCLM &gt; 141</c:v>
                </c:pt>
              </c:strCache>
            </c:strRef>
          </c:cat>
          <c:val>
            <c:numRef>
              <c:f xml:space="preserve">'fluence CM2 D'!$D$62:$D$66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B'!$C$38:$C$42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B'!$D$38:$D$42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B'!$C$50:$C$54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B'!$D$50:$D$54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B'!$C$62:$C$66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B'!$D$62:$D$66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octobre 2020</a:t>
            </a:r>
            <a:endParaRPr/>
          </a:p>
        </c:rich>
      </c:tx>
      <c:layout>
        <c:manualLayout>
          <c:xMode val="edge"/>
          <c:yMode val="edge"/>
          <c:x val="0.0927479174962028"/>
          <c:y val="0.029549177276450005"/>
        </c:manualLayout>
      </c:layout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6800721784776904"/>
          <c:y val="0.15319444444444447"/>
          <c:w val="0.40287467191601051"/>
          <c:h val="0.6714577865266842"/>
        </c:manualLayout>
      </c:layout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60AF0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>
                  <a:lumMod val="75000"/>
                </a:schemeClr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C'!$C$38:$C$42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C'!$D$38:$D$42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janvier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C'!$C$50:$C$54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C'!$D$50:$D$54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>
  <c:date1904 val="0"/>
  <c:lang val="fr-FR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true" vertOverflow="ellipsis" vert="horz" wrap="square" anchor="ctr" anchorCtr="true"/>
          <a:lstStyle/>
          <a:p>
            <a:pPr>
              <a:defRPr sz="1800" b="1" i="0" u="none" strike="noStrike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Evaluation de FLUENCE mai 2021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1800" b="1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rgbClr val="FF00FF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 bwMode="auto">
              <a:prstGeom prst="rect">
                <a:avLst/>
              </a:prstGeom>
              <a:solidFill>
                <a:schemeClr val="accent2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4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 bwMode="auto">
              <a:prstGeom prst="rect">
                <a:avLst/>
              </a:prstGeom>
              <a:solidFill>
                <a:schemeClr val="accent6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 bwMode="auto">
              <a:prstGeom prst="rect">
                <a:avLst/>
              </a:prstGeom>
              <a:solidFill>
                <a:schemeClr val="accent5"/>
              </a:solidFill>
              <a:ln>
                <a:noFill/>
              </a:ln>
              <a:outerShdw blurRad="254000" sx="102000" sy="102000" rotWithShape="false">
                <a:prstClr val="black">
                  <a:alpha val="20000"/>
                </a:prstClr>
              </a:outerShdw>
              <a:effectLst>
                <a:outerShdw blurRad="254000" sx="102000" sy="102000" rotWithShape="false">
                  <a:prstClr val="black">
                    <a:alpha val="20000"/>
                  </a:prstClr>
                </a:outerShdw>
              </a:effectLst>
            </c:spPr>
          </c:dPt>
          <c:dLbls>
            <c:dLblPos val="ctr"/>
            <c:leaderLines>
              <c:spPr bwMode="auto">
                <a:prstGeom prst="rect">
                  <a:avLst/>
                </a:prstGeom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</c:spPr>
            </c:leaderLines>
            <c:showBubbleSize val="0"/>
            <c:showCatName val="0"/>
            <c:showLeaderLines val="1"/>
            <c:showLegendKey val="0"/>
            <c:showPercent val="1"/>
            <c:showSerName val="0"/>
            <c:showVal val="0"/>
            <c:spPr bwMode="auto">
              <a:prstGeom prst="rect">
                <a:avLst/>
              </a:prstGeom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outerShdw blurRad="50800" dir="2700000" dist="38100" rotWithShape="false">
                <a:prstClr val="black">
                  <a:alpha val="40000"/>
                </a:prstClr>
              </a:outerShdw>
              <a:effectLst>
                <a:outerShdw blurRad="50800" dir="2700000" dist="38100" rotWithShape="false">
                  <a:prstClr val="black">
                    <a:alpha val="40000"/>
                  </a:prstClr>
                </a:outerShdw>
              </a:effectLst>
            </c:spPr>
            <c:txPr>
              <a:bodyPr rot="0" spcFirstLastPara="true" vertOverflow="ellipsis" vert="horz" wrap="square" lIns="38100" tIns="19050" rIns="38100" bIns="19050" anchor="ctr" anchorCtr="true">
                <a:spAutoFit/>
              </a:bodyPr>
              <a:lstStyle/>
              <a:p>
                <a:pPr>
                  <a:defRPr sz="1000" b="1" i="0" u="none" strike="noStrike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Lbls>
          <c:cat>
            <c:strRef>
              <c:f xml:space="preserve">'fluence CE2 C'!$C$62:$C$66</c:f>
              <c:strCache>
                <c:ptCount val="5"/>
                <c:pt idx="0">
                  <c:v xml:space="preserve">MCLM &lt; 40</c:v>
                </c:pt>
                <c:pt idx="1">
                  <c:v xml:space="preserve">40 ≤ MCLM ≤ 69</c:v>
                </c:pt>
                <c:pt idx="2">
                  <c:v xml:space="preserve">70 ≤ MCLM ≤ 80</c:v>
                </c:pt>
                <c:pt idx="3">
                  <c:v xml:space="preserve">81 ≤ MCLM ≤ 101</c:v>
                </c:pt>
                <c:pt idx="4">
                  <c:v xml:space="preserve">MCLM &gt; 101</c:v>
                </c:pt>
              </c:strCache>
            </c:strRef>
          </c:cat>
          <c:val>
            <c:numRef>
              <c:f xml:space="preserve">'fluence CE2 C'!$D$62:$D$66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dLblPos val="ctr"/>
          <c:showBubbleSize val="0"/>
          <c:showCatName val="0"/>
          <c:showLeaderLines val="1"/>
          <c:showLegendKey val="0"/>
          <c:showPercent val="1"/>
          <c:showSerName val="0"/>
          <c:showVal val="0"/>
        </c:dLbls>
        <c:firstSliceAng val="0"/>
      </c:pieChart>
      <c:spPr bwMode="auto">
        <a:prstGeom prst="rect">
          <a:avLst/>
        </a:prstGeom>
        <a:noFill/>
        <a:ln>
          <a:noFill/>
        </a:ln>
      </c:spPr>
    </c:plotArea>
    <c:legend>
      <c:legendPos val="r"/>
      <c:layout/>
      <c:overlay val="0"/>
      <c:spPr bwMode="auto">
        <a:prstGeom prst="rect">
          <a:avLst/>
        </a:prstGeom>
        <a:solidFill>
          <a:schemeClr val="lt1">
            <a:lumMod val="95000"/>
            <a:alpha val="39000"/>
          </a:schemeClr>
        </a:solidFill>
        <a:ln>
          <a:noFill/>
        </a:ln>
      </c:spPr>
      <c:txPr>
        <a:bodyPr rot="0" spcFirstLastPara="true" vertOverflow="ellipsis" vert="horz" wrap="square" anchor="ctr" anchorCtr="true"/>
        <a:lstStyle/>
        <a:p>
          <a:pPr>
            <a:defRPr sz="900" b="0" i="0" u="none" strike="noStrike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/>
    </a:gradFill>
    <a:ln w="9525" cap="flat" cmpd="sng" algn="ctr">
      <a:solidFill>
        <a:schemeClr val="dk1">
          <a:lumMod val="25000"/>
          <a:lumOff val="75000"/>
        </a:schemeClr>
      </a:solidFill>
      <a:round/>
    </a:ln>
  </c:spPr>
  <c:txPr>
    <a:bodyPr/>
    <a:lstStyle/>
    <a:p>
      <a:pPr>
        <a:defRPr/>
      </a:pPr>
      <a:endParaRPr lang="fr-FR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28.xml"/><Relationship Id="rId2" Type="http://schemas.openxmlformats.org/officeDocument/2006/relationships/chart" Target="../charts/chart29.xml"/><Relationship Id="rId3" Type="http://schemas.openxmlformats.org/officeDocument/2006/relationships/chart" Target="../charts/chart3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31.xml"/><Relationship Id="rId2" Type="http://schemas.openxmlformats.org/officeDocument/2006/relationships/chart" Target="../charts/chart32.xml"/><Relationship Id="rId3" Type="http://schemas.openxmlformats.org/officeDocument/2006/relationships/chart" Target="../charts/chart33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34.xml"/><Relationship Id="rId2" Type="http://schemas.openxmlformats.org/officeDocument/2006/relationships/chart" Target="../charts/chart35.xml"/><Relationship Id="rId3" Type="http://schemas.openxmlformats.org/officeDocument/2006/relationships/chart" Target="../charts/chart36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Relationship Id="rId3" Type="http://schemas.openxmlformats.org/officeDocument/2006/relationships/chart" Target="../charts/chart12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Relationship Id="rId3" Type="http://schemas.openxmlformats.org/officeDocument/2006/relationships/chart" Target="../charts/chart18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Relationship Id="rId3" Type="http://schemas.openxmlformats.org/officeDocument/2006/relationships/chart" Target="../charts/chart21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22.xml"/><Relationship Id="rId2" Type="http://schemas.openxmlformats.org/officeDocument/2006/relationships/chart" Target="../charts/chart23.xml"/><Relationship Id="rId3" Type="http://schemas.openxmlformats.org/officeDocument/2006/relationships/chart" Target="../charts/chart24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25.xml"/><Relationship Id="rId2" Type="http://schemas.openxmlformats.org/officeDocument/2006/relationships/chart" Target="../charts/chart26.xml"/><Relationship Id="rId3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221316</xdr:colOff>
      <xdr:row>47</xdr:row>
      <xdr:rowOff>78161</xdr:rowOff>
    </xdr:from>
    <xdr:to>
      <xdr:col>7</xdr:col>
      <xdr:colOff>86845</xdr:colOff>
      <xdr:row>59</xdr:row>
      <xdr:rowOff>89927</xdr:rowOff>
    </xdr:to>
    <xdr:graphicFrame>
      <xdr:nvGraphicFramePr>
        <xdr:cNvPr id="5" name="Graphique 4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284348</xdr:colOff>
      <xdr:row>60</xdr:row>
      <xdr:rowOff>8122</xdr:rowOff>
    </xdr:from>
    <xdr:to>
      <xdr:col>7</xdr:col>
      <xdr:colOff>149877</xdr:colOff>
      <xdr:row>72</xdr:row>
      <xdr:rowOff>19890</xdr:rowOff>
    </xdr:to>
    <xdr:graphicFrame>
      <xdr:nvGraphicFramePr>
        <xdr:cNvPr id="6" name="Graphique 5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>
      <xdr:nvGraphicFramePr>
        <xdr:cNvPr id="5" name="Graphique 4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>
      <xdr:nvGraphicFramePr>
        <xdr:cNvPr id="6" name="Graphique 5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235324</xdr:colOff>
      <xdr:row>47</xdr:row>
      <xdr:rowOff>50145</xdr:rowOff>
    </xdr:from>
    <xdr:to>
      <xdr:col>7</xdr:col>
      <xdr:colOff>100853</xdr:colOff>
      <xdr:row>59</xdr:row>
      <xdr:rowOff>61911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235325</xdr:colOff>
      <xdr:row>59</xdr:row>
      <xdr:rowOff>120181</xdr:rowOff>
    </xdr:from>
    <xdr:to>
      <xdr:col>7</xdr:col>
      <xdr:colOff>100854</xdr:colOff>
      <xdr:row>71</xdr:row>
      <xdr:rowOff>131948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4</xdr:col>
      <xdr:colOff>252126</xdr:colOff>
      <xdr:row>35</xdr:row>
      <xdr:rowOff>102533</xdr:rowOff>
    </xdr:from>
    <xdr:to>
      <xdr:col>7</xdr:col>
      <xdr:colOff>126063</xdr:colOff>
      <xdr:row>46</xdr:row>
      <xdr:rowOff>145954</xdr:rowOff>
    </xdr:to>
    <xdr:graphicFrame>
      <xdr:nvGraphicFramePr>
        <xdr:cNvPr id="4" name="Graphique 1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4</xdr:col>
      <xdr:colOff>305359</xdr:colOff>
      <xdr:row>47</xdr:row>
      <xdr:rowOff>92168</xdr:rowOff>
    </xdr:from>
    <xdr:to>
      <xdr:col>7</xdr:col>
      <xdr:colOff>170889</xdr:colOff>
      <xdr:row>59</xdr:row>
      <xdr:rowOff>103934</xdr:rowOff>
    </xdr:to>
    <xdr:graphicFrame>
      <xdr:nvGraphicFramePr>
        <xdr:cNvPr id="5" name="Graphique 2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twoCell">
    <xdr:from>
      <xdr:col>4</xdr:col>
      <xdr:colOff>347382</xdr:colOff>
      <xdr:row>60</xdr:row>
      <xdr:rowOff>8122</xdr:rowOff>
    </xdr:from>
    <xdr:to>
      <xdr:col>7</xdr:col>
      <xdr:colOff>212910</xdr:colOff>
      <xdr:row>72</xdr:row>
      <xdr:rowOff>19890</xdr:rowOff>
    </xdr:to>
    <xdr:graphicFrame>
      <xdr:nvGraphicFramePr>
        <xdr:cNvPr id="6" name="Graphique 3" hidden="0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J65" activeCellId="0" sqref="J65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0</v>
      </c>
      <c r="D2" s="4" t="s">
        <v>1</v>
      </c>
      <c r="F2" s="3" t="s">
        <v>2</v>
      </c>
      <c r="G2" s="3" t="s">
        <v>3</v>
      </c>
    </row>
    <row r="4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>
      <c r="B5" s="4">
        <v>1</v>
      </c>
      <c r="C5" s="7" t="s">
        <v>10</v>
      </c>
      <c r="D5" s="8" t="s">
        <v>11</v>
      </c>
      <c r="E5" s="9" t="s">
        <v>12</v>
      </c>
      <c r="F5" s="9"/>
      <c r="G5" s="9"/>
      <c r="H5" s="9"/>
    </row>
    <row r="6">
      <c r="B6" s="4">
        <v>2</v>
      </c>
      <c r="C6" s="10" t="s">
        <v>13</v>
      </c>
      <c r="D6" s="11" t="s">
        <v>14</v>
      </c>
      <c r="E6" s="9">
        <v>0</v>
      </c>
      <c r="F6" s="9"/>
      <c r="G6" s="9"/>
      <c r="H6" s="9" t="s">
        <v>15</v>
      </c>
    </row>
    <row r="7">
      <c r="B7" s="4">
        <v>3</v>
      </c>
      <c r="C7" s="10" t="s">
        <v>16</v>
      </c>
      <c r="D7" s="11" t="s">
        <v>17</v>
      </c>
      <c r="E7" s="9" t="s">
        <v>12</v>
      </c>
      <c r="F7" s="9"/>
      <c r="G7" s="9"/>
      <c r="H7" s="9"/>
    </row>
    <row r="8">
      <c r="B8" s="4">
        <v>4</v>
      </c>
      <c r="C8" s="10" t="s">
        <v>18</v>
      </c>
      <c r="D8" s="11" t="s">
        <v>19</v>
      </c>
      <c r="E8" s="9">
        <v>66</v>
      </c>
      <c r="F8" s="9"/>
      <c r="G8" s="9"/>
      <c r="H8" s="9"/>
    </row>
    <row r="9" ht="15" customHeight="1">
      <c r="B9" s="4">
        <v>5</v>
      </c>
      <c r="C9" s="10" t="s">
        <v>20</v>
      </c>
      <c r="D9" s="11" t="s">
        <v>21</v>
      </c>
      <c r="E9" s="9">
        <v>85</v>
      </c>
      <c r="F9" s="9"/>
      <c r="G9" s="9"/>
      <c r="H9" s="9"/>
    </row>
    <row r="10">
      <c r="B10" s="4">
        <v>6</v>
      </c>
      <c r="C10" s="10" t="s">
        <v>22</v>
      </c>
      <c r="D10" s="11" t="s">
        <v>23</v>
      </c>
      <c r="E10" s="9" t="s">
        <v>12</v>
      </c>
      <c r="F10" s="9"/>
      <c r="G10" s="9"/>
      <c r="H10" s="9"/>
    </row>
    <row r="11">
      <c r="B11" s="4">
        <v>7</v>
      </c>
      <c r="C11" s="10" t="s">
        <v>24</v>
      </c>
      <c r="D11" s="11" t="s">
        <v>25</v>
      </c>
      <c r="E11" s="9">
        <v>68</v>
      </c>
      <c r="F11" s="9"/>
      <c r="G11" s="9"/>
      <c r="H11" s="9"/>
    </row>
    <row r="12">
      <c r="B12" s="4">
        <v>8</v>
      </c>
      <c r="C12" s="10" t="s">
        <v>26</v>
      </c>
      <c r="D12" s="11" t="s">
        <v>27</v>
      </c>
      <c r="E12" s="9">
        <v>58</v>
      </c>
      <c r="F12" s="9"/>
      <c r="G12" s="9"/>
      <c r="H12" s="9"/>
    </row>
    <row r="13">
      <c r="B13" s="4">
        <v>9</v>
      </c>
      <c r="C13" s="10" t="s">
        <v>28</v>
      </c>
      <c r="D13" s="11" t="s">
        <v>29</v>
      </c>
      <c r="E13" s="9">
        <v>54</v>
      </c>
      <c r="F13" s="9"/>
      <c r="G13" s="9"/>
      <c r="H13" s="9"/>
    </row>
    <row r="14">
      <c r="B14" s="4">
        <v>10</v>
      </c>
      <c r="C14" s="10" t="s">
        <v>30</v>
      </c>
      <c r="D14" s="11" t="s">
        <v>31</v>
      </c>
      <c r="E14" s="9">
        <v>88</v>
      </c>
      <c r="F14" s="9"/>
      <c r="G14" s="9"/>
      <c r="H14" s="9"/>
    </row>
    <row r="15">
      <c r="B15" s="4">
        <v>11</v>
      </c>
      <c r="C15" s="10" t="s">
        <v>32</v>
      </c>
      <c r="D15" s="11" t="s">
        <v>33</v>
      </c>
      <c r="E15" s="9">
        <v>0</v>
      </c>
      <c r="F15" s="9"/>
      <c r="G15" s="9"/>
      <c r="H15" s="9" t="s">
        <v>15</v>
      </c>
    </row>
    <row r="16" ht="15" customHeight="1">
      <c r="B16" s="4">
        <v>12</v>
      </c>
      <c r="C16" s="10" t="s">
        <v>34</v>
      </c>
      <c r="D16" s="11" t="s">
        <v>35</v>
      </c>
      <c r="E16" s="9" t="s">
        <v>12</v>
      </c>
      <c r="F16" s="9"/>
      <c r="G16" s="9"/>
      <c r="H16" s="9"/>
    </row>
    <row r="17">
      <c r="B17" s="4">
        <v>13</v>
      </c>
      <c r="C17" s="10" t="s">
        <v>36</v>
      </c>
      <c r="D17" s="11" t="s">
        <v>37</v>
      </c>
      <c r="E17" s="9">
        <v>26</v>
      </c>
      <c r="F17" s="9"/>
      <c r="G17" s="9"/>
      <c r="H17" s="9"/>
    </row>
    <row r="18">
      <c r="B18" s="4">
        <v>14</v>
      </c>
      <c r="C18" s="10" t="s">
        <v>38</v>
      </c>
      <c r="D18" s="11" t="s">
        <v>39</v>
      </c>
      <c r="E18" s="9">
        <v>0</v>
      </c>
      <c r="F18" s="9"/>
      <c r="G18" s="9"/>
      <c r="H18" s="9" t="s">
        <v>15</v>
      </c>
    </row>
    <row r="19">
      <c r="B19" s="4">
        <v>15</v>
      </c>
      <c r="C19" s="10" t="s">
        <v>40</v>
      </c>
      <c r="D19" s="11" t="s">
        <v>41</v>
      </c>
      <c r="E19" s="9">
        <v>47</v>
      </c>
      <c r="F19" s="9"/>
      <c r="G19" s="9"/>
      <c r="H19" s="9"/>
    </row>
    <row r="20">
      <c r="B20" s="4">
        <v>16</v>
      </c>
      <c r="C20" s="10" t="s">
        <v>42</v>
      </c>
      <c r="D20" s="11" t="s">
        <v>43</v>
      </c>
      <c r="E20" s="9">
        <v>0</v>
      </c>
      <c r="F20" s="9"/>
      <c r="G20" s="9"/>
      <c r="H20" s="9" t="s">
        <v>15</v>
      </c>
    </row>
    <row r="21">
      <c r="B21" s="4">
        <v>17</v>
      </c>
      <c r="C21" s="10" t="s">
        <v>44</v>
      </c>
      <c r="D21" s="11" t="s">
        <v>45</v>
      </c>
      <c r="E21" s="9">
        <v>0</v>
      </c>
      <c r="F21" s="9"/>
      <c r="G21" s="9"/>
      <c r="H21" s="4" t="s">
        <v>15</v>
      </c>
    </row>
    <row r="22">
      <c r="B22" s="4">
        <v>18</v>
      </c>
      <c r="C22" s="10" t="s">
        <v>46</v>
      </c>
      <c r="D22" s="11" t="s">
        <v>47</v>
      </c>
      <c r="E22" s="9">
        <v>74</v>
      </c>
      <c r="F22" s="9"/>
      <c r="G22" s="9"/>
      <c r="H22" s="4"/>
    </row>
    <row r="23">
      <c r="B23" s="4">
        <v>19</v>
      </c>
      <c r="C23" s="10" t="s">
        <v>48</v>
      </c>
      <c r="D23" s="11" t="s">
        <v>49</v>
      </c>
      <c r="E23" s="9">
        <v>26</v>
      </c>
      <c r="F23" s="9"/>
      <c r="G23" s="9"/>
      <c r="H23" s="4"/>
    </row>
    <row r="24">
      <c r="B24" s="4">
        <v>20</v>
      </c>
      <c r="C24" s="10" t="s">
        <v>50</v>
      </c>
      <c r="D24" s="11" t="s">
        <v>51</v>
      </c>
      <c r="E24" s="9">
        <v>13</v>
      </c>
      <c r="F24" s="9"/>
      <c r="G24" s="9"/>
      <c r="H24" s="4"/>
    </row>
    <row r="25">
      <c r="B25" s="4">
        <v>21</v>
      </c>
      <c r="C25" s="10" t="s">
        <v>52</v>
      </c>
      <c r="D25" s="11" t="s">
        <v>53</v>
      </c>
      <c r="E25" s="4">
        <v>0</v>
      </c>
      <c r="F25" s="4"/>
      <c r="G25" s="4"/>
      <c r="H25" s="4" t="s">
        <v>15</v>
      </c>
    </row>
    <row r="26">
      <c r="B26" s="4">
        <v>22</v>
      </c>
      <c r="C26" s="10" t="s">
        <v>54</v>
      </c>
      <c r="D26" s="11" t="s">
        <v>55</v>
      </c>
      <c r="E26" s="4">
        <v>36</v>
      </c>
      <c r="F26" s="4"/>
      <c r="G26" s="4"/>
      <c r="H26" s="4"/>
    </row>
    <row r="27">
      <c r="B27" s="4">
        <v>23</v>
      </c>
      <c r="C27" s="10" t="s">
        <v>56</v>
      </c>
      <c r="D27" s="11" t="s">
        <v>57</v>
      </c>
      <c r="E27" s="4" t="s">
        <v>12</v>
      </c>
      <c r="F27" s="4"/>
      <c r="G27" s="4"/>
      <c r="H27" s="4"/>
    </row>
    <row r="28">
      <c r="B28" s="4">
        <v>24</v>
      </c>
      <c r="C28" s="10" t="s">
        <v>58</v>
      </c>
      <c r="D28" s="11" t="s">
        <v>59</v>
      </c>
      <c r="E28" s="9" t="s">
        <v>12</v>
      </c>
      <c r="F28" s="9"/>
      <c r="G28" s="9"/>
      <c r="H28" s="4"/>
    </row>
    <row r="29">
      <c r="B29" s="4">
        <v>25</v>
      </c>
      <c r="C29" s="12"/>
      <c r="D29" s="12"/>
      <c r="E29" s="4"/>
      <c r="F29" s="9"/>
      <c r="G29" s="9"/>
      <c r="H29" s="4"/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3"/>
      <c r="D31" s="3"/>
      <c r="E31" s="9"/>
      <c r="F31" s="9"/>
      <c r="G31" s="9"/>
      <c r="H31" s="4"/>
    </row>
    <row r="32">
      <c r="B32" s="4">
        <v>28</v>
      </c>
      <c r="C32" s="3"/>
      <c r="D32" s="3"/>
      <c r="E32" s="9"/>
      <c r="F32" s="9"/>
      <c r="G32" s="9"/>
      <c r="H32" s="4"/>
    </row>
    <row r="33">
      <c r="B33" s="4">
        <v>29</v>
      </c>
      <c r="C33" s="13"/>
      <c r="D33" s="13"/>
      <c r="E33" s="9"/>
      <c r="F33" s="9"/>
      <c r="G33" s="9"/>
      <c r="H33" s="4"/>
    </row>
    <row r="34">
      <c r="B34" s="4">
        <v>30</v>
      </c>
      <c r="C34" s="3"/>
      <c r="D34" s="3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4"/>
    </row>
    <row r="37" ht="42.75">
      <c r="C37" s="9" t="s">
        <v>60</v>
      </c>
      <c r="D37" s="9" t="s">
        <v>61</v>
      </c>
      <c r="E37" s="15"/>
    </row>
    <row r="38">
      <c r="C38" s="16" t="s">
        <v>62</v>
      </c>
      <c r="D38" s="4">
        <f>COUNTIF(E5:E34,"&lt;40")</f>
        <v>10</v>
      </c>
      <c r="E38" s="2"/>
    </row>
    <row r="39">
      <c r="C39" s="17" t="s">
        <v>63</v>
      </c>
      <c r="D39" s="4">
        <f>SUMPRODUCT((E5:E34&gt;=40)*(E5:E34&lt;=69))</f>
        <v>5</v>
      </c>
      <c r="E39" s="2"/>
    </row>
    <row r="40">
      <c r="C40" s="18" t="s">
        <v>64</v>
      </c>
      <c r="D40" s="4">
        <f>SUMPRODUCT((E5:E34&gt;=70)*(E5:E34&lt;=80))</f>
        <v>1</v>
      </c>
      <c r="E40" s="2"/>
    </row>
    <row r="41">
      <c r="C41" s="19" t="s">
        <v>65</v>
      </c>
      <c r="D41" s="4">
        <f>SUMPRODUCT((E5:E34&gt;=81)*(E5:E34&lt;=101))</f>
        <v>2</v>
      </c>
      <c r="E41" s="2"/>
    </row>
    <row r="42">
      <c r="C42" s="20" t="s">
        <v>66</v>
      </c>
      <c r="D42" s="4">
        <f>COUNTIF(E5:E34,"&gt;101")</f>
        <v>0</v>
      </c>
      <c r="E42" s="2"/>
    </row>
    <row r="43">
      <c r="C43" s="21" t="s">
        <v>67</v>
      </c>
      <c r="D43" s="22">
        <f>SUM(D38:D42)</f>
        <v>18</v>
      </c>
      <c r="E43" s="2"/>
    </row>
    <row r="44">
      <c r="C44" s="23" t="s">
        <v>68</v>
      </c>
      <c r="D44" s="24">
        <f>COUNTIF(E5:E34,"Non évaluable")</f>
        <v>0</v>
      </c>
      <c r="E44" s="2"/>
    </row>
    <row r="45">
      <c r="C45" s="25" t="s">
        <v>69</v>
      </c>
      <c r="D45" s="4">
        <v>6</v>
      </c>
      <c r="E45" s="2"/>
    </row>
    <row r="46">
      <c r="C46" s="21" t="s">
        <v>70</v>
      </c>
      <c r="D46" s="22">
        <f>SUM(D43:D45)</f>
        <v>24</v>
      </c>
      <c r="E46" s="2"/>
    </row>
    <row r="49" ht="42.75">
      <c r="C49" s="9" t="s">
        <v>71</v>
      </c>
      <c r="D49" s="9" t="s">
        <v>61</v>
      </c>
    </row>
    <row r="50">
      <c r="C50" s="16" t="s">
        <v>62</v>
      </c>
      <c r="D50" s="4">
        <f>COUNTIF(F5:F34,"&lt;40")</f>
        <v>0</v>
      </c>
    </row>
    <row r="51">
      <c r="C51" s="17" t="s">
        <v>63</v>
      </c>
      <c r="D51" s="4">
        <f>SUMPRODUCT((F5:F34&gt;=40)*(F5:F34&lt;=69))</f>
        <v>0</v>
      </c>
    </row>
    <row r="52">
      <c r="C52" s="18" t="s">
        <v>64</v>
      </c>
      <c r="D52" s="4">
        <f>SUMPRODUCT((F5:F34&gt;=70)*(F5:F34&lt;=80))</f>
        <v>0</v>
      </c>
    </row>
    <row r="53">
      <c r="C53" s="19" t="s">
        <v>65</v>
      </c>
      <c r="D53" s="4">
        <f>SUMPRODUCT((F5:F34&gt;=81)*(F5:F34&lt;=101))</f>
        <v>0</v>
      </c>
    </row>
    <row r="54">
      <c r="C54" s="20" t="s">
        <v>66</v>
      </c>
      <c r="D54" s="4">
        <f>COUNTIF(F5:F34,"&gt;101")</f>
        <v>0</v>
      </c>
    </row>
    <row r="55">
      <c r="C55" s="21" t="s">
        <v>67</v>
      </c>
      <c r="D55" s="22">
        <f>SUM(D50:D54)</f>
        <v>0</v>
      </c>
    </row>
    <row r="56">
      <c r="C56" s="23" t="s">
        <v>68</v>
      </c>
      <c r="D56" s="24">
        <f>COUNTIF(F5:F34,"Non évaluable")</f>
        <v>0</v>
      </c>
    </row>
    <row r="57">
      <c r="C57" s="25" t="s">
        <v>69</v>
      </c>
      <c r="D57" s="4">
        <f>COUNTIF(F5:F34,"Absent")</f>
        <v>0</v>
      </c>
    </row>
    <row r="58">
      <c r="C58" s="21" t="s">
        <v>70</v>
      </c>
      <c r="D58" s="22">
        <f>SUM(D55:D57)</f>
        <v>0</v>
      </c>
    </row>
    <row r="61" ht="42.75">
      <c r="C61" s="9" t="s">
        <v>72</v>
      </c>
      <c r="D61" s="9" t="s">
        <v>61</v>
      </c>
    </row>
    <row r="62">
      <c r="C62" s="16" t="s">
        <v>62</v>
      </c>
      <c r="D62" s="4">
        <f>COUNTIF(G5:G34,"&lt;40")</f>
        <v>0</v>
      </c>
    </row>
    <row r="63">
      <c r="C63" s="17" t="s">
        <v>63</v>
      </c>
      <c r="D63" s="4">
        <f>SUMPRODUCT((G5:G34&gt;=40)*(G5:G34&lt;=69))</f>
        <v>0</v>
      </c>
    </row>
    <row r="64">
      <c r="C64" s="18" t="s">
        <v>64</v>
      </c>
      <c r="D64" s="4">
        <f>SUMPRODUCT((G5:G34&gt;=70)*(G5:G34&lt;=80))</f>
        <v>0</v>
      </c>
    </row>
    <row r="65">
      <c r="C65" s="19" t="s">
        <v>65</v>
      </c>
      <c r="D65" s="4">
        <f>SUMPRODUCT((G5:G34&gt;=81)*(G5:G34&lt;=101))</f>
        <v>0</v>
      </c>
    </row>
    <row r="66">
      <c r="C66" s="20" t="s">
        <v>66</v>
      </c>
      <c r="D66" s="4">
        <f>COUNTIF(G5:G34,"&gt;101")</f>
        <v>0</v>
      </c>
    </row>
    <row r="67">
      <c r="C67" s="21" t="s">
        <v>67</v>
      </c>
      <c r="D67" s="22">
        <f>SUM(D62:D66)</f>
        <v>0</v>
      </c>
    </row>
    <row r="68">
      <c r="C68" s="23" t="s">
        <v>68</v>
      </c>
      <c r="D68" s="24">
        <f>COUNTIF(G5:G34,"Non évaluable")</f>
        <v>0</v>
      </c>
    </row>
    <row r="69">
      <c r="C69" s="25" t="s">
        <v>69</v>
      </c>
      <c r="D69" s="4">
        <f>COUNTIF(G5:G34,"Absent")</f>
        <v>0</v>
      </c>
    </row>
    <row r="70">
      <c r="C70" s="21" t="s">
        <v>70</v>
      </c>
      <c r="D70" s="22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greaterThan" id="{00D200B7-00B4-4771-AE0F-00DD00C300D0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6D001C-00E9-4F4B-8BE7-007600A900DF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3A00D5-002A-4F11-830D-006600AD0019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710002-00DD-44A1-A877-0055003D006D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7300E4-00D7-4494-8BE2-001F00DF00A1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5C0038-00B8-4243-AD86-009B005A0080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8" operator="containsText" text="Non évaluable" id="{003600B0-00C6-42C8-9174-00F1009E0065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7" operator="greaterThan" id="{00840015-005A-40E3-9750-005700060003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8B0040-007A-440B-967A-009600340039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F90074-008E-4D94-B6DE-005600DC00D4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2E002B-001F-4F2B-B975-006F0065002D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16008D-00E7-4DDD-B9E8-00D200830025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7300B3-0024-4B9E-A502-00E40024001C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1" operator="containsText" text="Non évaluable" id="{00C5008D-00FF-4398-9927-008B00090000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J23" activeCellId="0" sqref="J23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0</v>
      </c>
      <c r="D2" s="35" t="s">
        <v>327</v>
      </c>
      <c r="F2" s="3" t="s">
        <v>2</v>
      </c>
      <c r="G2" s="3" t="s">
        <v>328</v>
      </c>
    </row>
    <row r="4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>
      <c r="B5" s="4">
        <v>1</v>
      </c>
      <c r="C5" s="7" t="s">
        <v>329</v>
      </c>
      <c r="D5" s="8" t="s">
        <v>330</v>
      </c>
      <c r="E5" s="9">
        <v>119</v>
      </c>
      <c r="F5" s="9"/>
      <c r="G5" s="9"/>
      <c r="H5" s="9"/>
    </row>
    <row r="6">
      <c r="B6" s="4">
        <v>2</v>
      </c>
      <c r="C6" s="10" t="s">
        <v>331</v>
      </c>
      <c r="D6" s="11" t="s">
        <v>332</v>
      </c>
      <c r="E6" s="9">
        <v>106</v>
      </c>
      <c r="F6" s="9"/>
      <c r="G6" s="9"/>
      <c r="H6" s="9"/>
    </row>
    <row r="7">
      <c r="B7" s="4">
        <v>3</v>
      </c>
      <c r="C7" s="10" t="s">
        <v>333</v>
      </c>
      <c r="D7" s="11" t="s">
        <v>334</v>
      </c>
      <c r="E7" s="9" t="s">
        <v>335</v>
      </c>
      <c r="F7" s="9"/>
      <c r="G7" s="9"/>
      <c r="H7" s="9"/>
    </row>
    <row r="8">
      <c r="B8" s="4">
        <v>4</v>
      </c>
      <c r="C8" s="10" t="s">
        <v>336</v>
      </c>
      <c r="D8" s="11" t="s">
        <v>337</v>
      </c>
      <c r="E8" s="9">
        <v>103</v>
      </c>
      <c r="F8" s="9"/>
      <c r="G8" s="9"/>
      <c r="H8" s="9"/>
    </row>
    <row r="9" ht="15" customHeight="1">
      <c r="B9" s="4">
        <v>5</v>
      </c>
      <c r="C9" s="10" t="s">
        <v>338</v>
      </c>
      <c r="D9" s="11" t="s">
        <v>339</v>
      </c>
      <c r="E9" s="9">
        <v>1</v>
      </c>
      <c r="F9" s="9"/>
      <c r="G9" s="9"/>
      <c r="H9" s="9" t="s">
        <v>340</v>
      </c>
    </row>
    <row r="10">
      <c r="B10" s="4">
        <v>6</v>
      </c>
      <c r="C10" s="10" t="s">
        <v>341</v>
      </c>
      <c r="D10" s="11" t="s">
        <v>342</v>
      </c>
      <c r="E10" s="9">
        <v>114</v>
      </c>
      <c r="F10" s="9"/>
      <c r="G10" s="9"/>
      <c r="H10" s="9"/>
    </row>
    <row r="11">
      <c r="B11" s="4">
        <v>7</v>
      </c>
      <c r="C11" s="10" t="s">
        <v>343</v>
      </c>
      <c r="D11" s="11" t="s">
        <v>344</v>
      </c>
      <c r="E11" s="9">
        <v>37</v>
      </c>
      <c r="F11" s="9"/>
      <c r="G11" s="9"/>
      <c r="H11" s="9"/>
    </row>
    <row r="12">
      <c r="B12" s="4">
        <v>8</v>
      </c>
      <c r="C12" s="10" t="s">
        <v>345</v>
      </c>
      <c r="D12" s="11" t="s">
        <v>346</v>
      </c>
      <c r="E12" s="9">
        <v>71</v>
      </c>
      <c r="F12" s="9"/>
      <c r="G12" s="9"/>
      <c r="H12" s="9"/>
    </row>
    <row r="13">
      <c r="B13" s="4">
        <v>9</v>
      </c>
      <c r="C13" s="10" t="s">
        <v>347</v>
      </c>
      <c r="D13" s="11" t="s">
        <v>348</v>
      </c>
      <c r="E13" s="9">
        <v>84</v>
      </c>
      <c r="F13" s="9"/>
      <c r="G13" s="9"/>
      <c r="H13" s="9"/>
    </row>
    <row r="14">
      <c r="B14" s="4">
        <v>10</v>
      </c>
      <c r="C14" s="7" t="s">
        <v>196</v>
      </c>
      <c r="D14" s="8" t="s">
        <v>349</v>
      </c>
      <c r="E14" s="9">
        <v>67</v>
      </c>
      <c r="F14" s="9"/>
      <c r="G14" s="9"/>
      <c r="H14" s="9"/>
    </row>
    <row r="15">
      <c r="B15" s="4">
        <v>11</v>
      </c>
      <c r="C15" s="10" t="s">
        <v>350</v>
      </c>
      <c r="D15" s="11" t="s">
        <v>351</v>
      </c>
      <c r="E15" s="9">
        <v>3</v>
      </c>
      <c r="F15" s="9"/>
      <c r="G15" s="9"/>
      <c r="H15" s="9"/>
    </row>
    <row r="16" ht="15" customHeight="1">
      <c r="B16" s="4">
        <v>12</v>
      </c>
      <c r="C16" s="10" t="s">
        <v>352</v>
      </c>
      <c r="D16" s="11" t="s">
        <v>353</v>
      </c>
      <c r="E16" s="9">
        <v>42</v>
      </c>
      <c r="F16" s="9"/>
      <c r="G16" s="9"/>
      <c r="H16" s="9"/>
    </row>
    <row r="17">
      <c r="B17" s="4">
        <v>13</v>
      </c>
      <c r="C17" s="10" t="s">
        <v>354</v>
      </c>
      <c r="D17" s="11" t="s">
        <v>355</v>
      </c>
      <c r="E17" s="9">
        <v>42</v>
      </c>
      <c r="F17" s="9"/>
      <c r="G17" s="9"/>
      <c r="H17" s="9"/>
    </row>
    <row r="18">
      <c r="B18" s="4">
        <v>14</v>
      </c>
      <c r="C18" s="10" t="s">
        <v>305</v>
      </c>
      <c r="D18" s="11" t="s">
        <v>356</v>
      </c>
      <c r="E18" s="9">
        <v>149</v>
      </c>
      <c r="F18" s="9"/>
      <c r="G18" s="9"/>
      <c r="H18" s="9"/>
    </row>
    <row r="19">
      <c r="B19" s="4">
        <v>15</v>
      </c>
      <c r="C19" s="10" t="s">
        <v>357</v>
      </c>
      <c r="D19" s="11" t="s">
        <v>358</v>
      </c>
      <c r="E19" s="9">
        <v>43</v>
      </c>
      <c r="F19" s="9"/>
      <c r="G19" s="9"/>
      <c r="H19" s="9"/>
    </row>
    <row r="20">
      <c r="B20" s="4">
        <v>16</v>
      </c>
      <c r="C20" s="10" t="s">
        <v>359</v>
      </c>
      <c r="D20" s="11" t="s">
        <v>360</v>
      </c>
      <c r="E20" s="9">
        <v>37</v>
      </c>
      <c r="F20" s="9"/>
      <c r="G20" s="9"/>
      <c r="H20" s="9"/>
    </row>
    <row r="21">
      <c r="B21" s="4">
        <v>17</v>
      </c>
      <c r="C21" s="10" t="s">
        <v>309</v>
      </c>
      <c r="D21" s="11" t="s">
        <v>361</v>
      </c>
      <c r="E21" s="9">
        <v>0</v>
      </c>
      <c r="F21" s="9"/>
      <c r="G21" s="9"/>
      <c r="H21" s="4" t="s">
        <v>362</v>
      </c>
    </row>
    <row r="22">
      <c r="B22" s="4">
        <v>18</v>
      </c>
      <c r="C22" s="10" t="s">
        <v>363</v>
      </c>
      <c r="D22" s="11" t="s">
        <v>364</v>
      </c>
      <c r="E22" s="9">
        <v>77</v>
      </c>
      <c r="F22" s="9"/>
      <c r="G22" s="9"/>
      <c r="H22" s="4"/>
    </row>
    <row r="23">
      <c r="B23" s="4">
        <v>19</v>
      </c>
      <c r="C23" s="10" t="s">
        <v>365</v>
      </c>
      <c r="D23" s="11" t="s">
        <v>366</v>
      </c>
      <c r="E23" s="9">
        <v>155</v>
      </c>
      <c r="F23" s="9"/>
      <c r="G23" s="9"/>
      <c r="H23" s="4"/>
    </row>
    <row r="24">
      <c r="B24" s="4">
        <v>20</v>
      </c>
      <c r="C24" s="10" t="s">
        <v>367</v>
      </c>
      <c r="D24" s="11" t="s">
        <v>368</v>
      </c>
      <c r="E24" s="9">
        <v>87</v>
      </c>
      <c r="F24" s="9"/>
      <c r="G24" s="9"/>
      <c r="H24" s="4"/>
    </row>
    <row r="25">
      <c r="B25" s="4">
        <v>21</v>
      </c>
      <c r="C25" s="10" t="s">
        <v>369</v>
      </c>
      <c r="D25" s="11" t="s">
        <v>370</v>
      </c>
      <c r="E25" s="9">
        <v>0</v>
      </c>
      <c r="F25" s="9"/>
      <c r="G25" s="4"/>
      <c r="H25" s="4" t="s">
        <v>362</v>
      </c>
    </row>
    <row r="26">
      <c r="B26" s="4">
        <v>22</v>
      </c>
      <c r="C26" s="10" t="s">
        <v>319</v>
      </c>
      <c r="D26" s="11" t="s">
        <v>371</v>
      </c>
      <c r="E26" s="9">
        <v>38</v>
      </c>
      <c r="F26" s="9"/>
      <c r="G26" s="4"/>
      <c r="H26" s="4"/>
    </row>
    <row r="27">
      <c r="B27" s="4">
        <v>23</v>
      </c>
      <c r="C27" s="10" t="s">
        <v>372</v>
      </c>
      <c r="D27" s="11" t="s">
        <v>373</v>
      </c>
      <c r="E27" s="9">
        <v>56</v>
      </c>
      <c r="F27" s="9"/>
      <c r="G27" s="4"/>
      <c r="H27" s="4"/>
    </row>
    <row r="28">
      <c r="B28" s="4">
        <v>24</v>
      </c>
      <c r="C28" s="10" t="s">
        <v>374</v>
      </c>
      <c r="D28" s="11" t="s">
        <v>301</v>
      </c>
      <c r="E28" s="9">
        <v>79</v>
      </c>
      <c r="F28" s="9"/>
      <c r="G28" s="9"/>
      <c r="H28" s="4"/>
    </row>
    <row r="29">
      <c r="B29" s="4">
        <v>25</v>
      </c>
      <c r="C29" s="12"/>
      <c r="D29" s="12"/>
      <c r="E29" s="9"/>
      <c r="F29" s="9"/>
      <c r="G29" s="9"/>
      <c r="H29" s="4"/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3"/>
      <c r="D31" s="3"/>
      <c r="E31" s="9"/>
      <c r="F31" s="9"/>
      <c r="G31" s="9"/>
      <c r="H31" s="4"/>
    </row>
    <row r="32">
      <c r="B32" s="4">
        <v>28</v>
      </c>
      <c r="C32" s="3"/>
      <c r="D32" s="3"/>
      <c r="E32" s="9"/>
      <c r="F32" s="9"/>
      <c r="G32" s="9"/>
      <c r="H32" s="4"/>
    </row>
    <row r="33">
      <c r="B33" s="4">
        <v>29</v>
      </c>
      <c r="C33" s="13"/>
      <c r="D33" s="13"/>
      <c r="E33" s="9"/>
      <c r="F33" s="9"/>
      <c r="G33" s="9"/>
      <c r="H33" s="4"/>
    </row>
    <row r="34">
      <c r="B34" s="4">
        <v>30</v>
      </c>
      <c r="C34" s="3"/>
      <c r="D34" s="3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4"/>
    </row>
    <row r="37" ht="45">
      <c r="C37" s="9" t="s">
        <v>60</v>
      </c>
      <c r="D37" s="9" t="s">
        <v>321</v>
      </c>
      <c r="E37" s="15"/>
    </row>
    <row r="38">
      <c r="C38" s="16" t="s">
        <v>322</v>
      </c>
      <c r="D38" s="4">
        <f>COUNTIF(E5:E34,"&lt;72")</f>
        <v>13</v>
      </c>
      <c r="E38" s="2"/>
    </row>
    <row r="39">
      <c r="C39" s="17" t="s">
        <v>323</v>
      </c>
      <c r="D39" s="28">
        <f>SUMPRODUCT((E5:E34&gt;=72)*(E5:E34&lt;=98))</f>
        <v>4</v>
      </c>
      <c r="E39" s="2"/>
    </row>
    <row r="40">
      <c r="C40" s="18" t="s">
        <v>324</v>
      </c>
      <c r="D40" s="29">
        <f>SUMPRODUCT((E5:E34&gt;=99)*(E5:E34&lt;=116))</f>
        <v>3</v>
      </c>
      <c r="E40" s="2"/>
    </row>
    <row r="41">
      <c r="C41" s="19" t="s">
        <v>325</v>
      </c>
      <c r="D41" s="30">
        <f>SUMPRODUCT((E5:E34&gt;=117)*(E5:E34&lt;=141))</f>
        <v>1</v>
      </c>
      <c r="E41" s="2"/>
    </row>
    <row r="42">
      <c r="C42" s="20" t="s">
        <v>326</v>
      </c>
      <c r="D42" s="31">
        <f>COUNTIF(E5:E34,"&gt;141")</f>
        <v>2</v>
      </c>
      <c r="E42" s="2"/>
    </row>
    <row r="43">
      <c r="C43" s="21" t="s">
        <v>67</v>
      </c>
      <c r="D43" s="22">
        <f>SUM(D38:D42)</f>
        <v>23</v>
      </c>
      <c r="E43" s="2"/>
    </row>
    <row r="44">
      <c r="C44" s="23" t="s">
        <v>68</v>
      </c>
      <c r="D44" s="24">
        <f>COUNTIF(E5:E34,"Non évaluable")</f>
        <v>0</v>
      </c>
      <c r="E44" s="2"/>
    </row>
    <row r="45">
      <c r="C45" s="25" t="s">
        <v>69</v>
      </c>
      <c r="D45" s="4">
        <f>COUNTIF(E5:E34,"Absent")</f>
        <v>0</v>
      </c>
      <c r="E45" s="2"/>
    </row>
    <row r="46">
      <c r="C46" s="21" t="s">
        <v>70</v>
      </c>
      <c r="D46" s="22">
        <f>SUM(D43:D45)</f>
        <v>23</v>
      </c>
      <c r="E46" s="2"/>
    </row>
    <row r="49" ht="45">
      <c r="C49" s="9" t="s">
        <v>71</v>
      </c>
      <c r="D49" s="9" t="s">
        <v>321</v>
      </c>
    </row>
    <row r="50">
      <c r="C50" s="16" t="s">
        <v>322</v>
      </c>
      <c r="D50" s="32">
        <f>COUNTIF(F5:F34,"&lt;72")</f>
        <v>0</v>
      </c>
    </row>
    <row r="51">
      <c r="C51" s="17" t="s">
        <v>323</v>
      </c>
      <c r="D51" s="28">
        <f>SUMPRODUCT((F5:F34&gt;=72)*(F5:F34&lt;=98))</f>
        <v>0</v>
      </c>
    </row>
    <row r="52">
      <c r="C52" s="18" t="s">
        <v>324</v>
      </c>
      <c r="D52" s="29">
        <f>SUMPRODUCT((F5:F34&gt;=99)*(F5:F34&lt;=116))</f>
        <v>0</v>
      </c>
    </row>
    <row r="53">
      <c r="C53" s="19" t="s">
        <v>325</v>
      </c>
      <c r="D53" s="30">
        <f>SUMPRODUCT((F5:F34&gt;=117)*(F5:F34&lt;=141))</f>
        <v>0</v>
      </c>
    </row>
    <row r="54">
      <c r="C54" s="20" t="s">
        <v>326</v>
      </c>
      <c r="D54" s="31">
        <f>COUNTIF(F5:F34,"&gt;141")</f>
        <v>0</v>
      </c>
    </row>
    <row r="55">
      <c r="C55" s="21" t="s">
        <v>67</v>
      </c>
      <c r="D55" s="22">
        <f>SUM(D50:D54)</f>
        <v>0</v>
      </c>
    </row>
    <row r="56">
      <c r="C56" s="23" t="s">
        <v>68</v>
      </c>
      <c r="D56" s="24">
        <f>COUNTIF(F5:F34,"Non évaluable")</f>
        <v>0</v>
      </c>
    </row>
    <row r="57">
      <c r="C57" s="25" t="s">
        <v>69</v>
      </c>
      <c r="D57" s="4">
        <f>COUNTIF(F5:F34,"Absent")</f>
        <v>0</v>
      </c>
    </row>
    <row r="58">
      <c r="C58" s="21" t="s">
        <v>70</v>
      </c>
      <c r="D58" s="22">
        <f>SUM(D55:D57)</f>
        <v>0</v>
      </c>
    </row>
    <row r="61" ht="45">
      <c r="C61" s="9" t="s">
        <v>72</v>
      </c>
      <c r="D61" s="9" t="s">
        <v>321</v>
      </c>
    </row>
    <row r="62">
      <c r="C62" s="16" t="s">
        <v>322</v>
      </c>
      <c r="D62" s="33">
        <f>COUNTIF(G5:G34,"&lt;72")</f>
        <v>0</v>
      </c>
    </row>
    <row r="63">
      <c r="C63" s="17" t="s">
        <v>323</v>
      </c>
      <c r="D63" s="28">
        <f>SUMPRODUCT((G5:G34&gt;=72)*(G5:G34&lt;=98))</f>
        <v>0</v>
      </c>
    </row>
    <row r="64">
      <c r="C64" s="18" t="s">
        <v>324</v>
      </c>
      <c r="D64" s="34">
        <f>SUMPRODUCT((G5:G34&gt;=99)*(G5:G34&lt;=116))</f>
        <v>0</v>
      </c>
    </row>
    <row r="65">
      <c r="C65" s="19" t="s">
        <v>325</v>
      </c>
      <c r="D65" s="30">
        <f>SUMPRODUCT((G5:G34&gt;=117)*(G5:G34&lt;=141))</f>
        <v>0</v>
      </c>
    </row>
    <row r="66">
      <c r="C66" s="20" t="s">
        <v>326</v>
      </c>
      <c r="D66" s="31">
        <f>COUNTIF(G5:G34,"&gt;141")</f>
        <v>0</v>
      </c>
    </row>
    <row r="67">
      <c r="C67" s="21" t="s">
        <v>67</v>
      </c>
      <c r="D67" s="22">
        <f>SUM(D62:D66)</f>
        <v>0</v>
      </c>
    </row>
    <row r="68">
      <c r="C68" s="23" t="s">
        <v>68</v>
      </c>
      <c r="D68" s="24">
        <f>COUNTIF(G5:G34,"Non évaluable")</f>
        <v>0</v>
      </c>
    </row>
    <row r="69">
      <c r="C69" s="25" t="s">
        <v>69</v>
      </c>
      <c r="D69" s="4">
        <f>COUNTIF(G5:G34,"Absent")</f>
        <v>0</v>
      </c>
    </row>
    <row r="70">
      <c r="C70" s="21" t="s">
        <v>70</v>
      </c>
      <c r="D70" s="22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operator="lessThan" id="{00720014-0058-4AC5-937A-00EB00840097}">
            <xm:f>72</xm:f>
            <x14:dxf>
              <fill>
                <patternFill patternType="solid">
                  <fgColor indexed="6"/>
                  <bgColor indexed="6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cellIs" priority="22" operator="between" id="{00FC00CB-0012-4EED-9AF6-002F00C00038}">
            <xm:f>72</xm:f>
            <xm:f>98</xm:f>
            <x14:dxf>
              <fill>
                <patternFill patternType="solid">
                  <fgColor theme="5" tint="-0.24994659260841701"/>
                  <bgColor theme="5" tint="-0.24994659260841701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cellIs" priority="15" operator="greaterThan" id="{00BE0009-0003-45CF-8448-0094006100C6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6" operator="greaterThan" id="{00370026-00E9-4CA0-87D0-005500770047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7" operator="between" id="{00A100A5-0066-4569-AA42-00520011006D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8" operator="between" id="{00AC000F-00E7-46E6-ACE4-001C00D40026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9" operator="between" id="{00EF00D6-007C-4EA7-99C2-007300A40048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0" operator="lessThan" id="{008200CB-0032-4515-982D-000C002B00F3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1" operator="lessThan" id="{00A9004E-005A-4983-8C26-00B5001D0043}">
            <xm:f>72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7" operator="greaterThan" id="{009900C0-00CC-4B51-9FD5-00BC006A002E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8" operator="greaterThan" id="{00A30006-0088-45AF-8ED7-00B100330070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9" operator="greaterThan" id="{0089004B-0002-4545-9700-0037001300B3}">
            <xm:f>141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0" operator="greaterThan" id="{0088004D-0083-465A-8580-003500000020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1" operator="between" id="{004500D8-005C-46D5-A921-009C000900ED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2" operator="between" id="{00C500E1-0063-4A11-8006-005D0089008F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3" operator="between" id="{003B0045-00D8-4F1B-BDF2-008D00180076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4" operator="lessThan" id="{00EB00BA-002B-4BFE-AD01-00DE007A00D8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" operator="greaterThan" id="{00410050-0002-4FB2-AB77-002A00560035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2" operator="greaterThan" id="{00870062-0061-4510-B762-008000AD008B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3" operator="between" id="{00A000D0-0088-47C8-ADD8-004300EF007A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4" operator="between" id="{000F00EC-008D-45DA-96EF-00D300AE0002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5" operator="between" id="{00A300D8-0069-4518-A2BF-0019001600E4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6" operator="lessThan" id="{003300AE-00A2-4CB9-8692-004000580016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G5:G34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L21" activeCellId="0" sqref="L21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0</v>
      </c>
      <c r="D2" s="4"/>
      <c r="F2" s="3" t="s">
        <v>2</v>
      </c>
      <c r="G2" s="3"/>
    </row>
    <row r="4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>
      <c r="B5" s="4">
        <v>1</v>
      </c>
      <c r="C5" s="13"/>
      <c r="D5" s="13"/>
      <c r="E5" s="9"/>
      <c r="F5" s="9"/>
      <c r="G5" s="9"/>
      <c r="H5" s="9"/>
    </row>
    <row r="6">
      <c r="B6" s="4">
        <v>2</v>
      </c>
      <c r="C6" s="13"/>
      <c r="D6" s="13"/>
      <c r="E6" s="9"/>
      <c r="F6" s="9"/>
      <c r="G6" s="9"/>
      <c r="H6" s="9"/>
    </row>
    <row r="7">
      <c r="B7" s="4">
        <v>3</v>
      </c>
      <c r="C7" s="13"/>
      <c r="D7" s="13"/>
      <c r="E7" s="9"/>
      <c r="F7" s="9"/>
      <c r="G7" s="9"/>
      <c r="H7" s="9"/>
    </row>
    <row r="8">
      <c r="B8" s="4">
        <v>4</v>
      </c>
      <c r="C8" s="13"/>
      <c r="D8" s="13"/>
      <c r="E8" s="9"/>
      <c r="F8" s="9"/>
      <c r="G8" s="9"/>
      <c r="H8" s="9"/>
    </row>
    <row r="9" ht="15" customHeight="1">
      <c r="B9" s="4">
        <v>5</v>
      </c>
      <c r="C9" s="13"/>
      <c r="D9" s="13"/>
      <c r="E9" s="9"/>
      <c r="F9" s="9"/>
      <c r="G9" s="9"/>
      <c r="H9" s="9"/>
    </row>
    <row r="10">
      <c r="B10" s="4">
        <v>6</v>
      </c>
      <c r="C10" s="13"/>
      <c r="D10" s="13"/>
      <c r="E10" s="9"/>
      <c r="F10" s="9"/>
      <c r="G10" s="9"/>
      <c r="H10" s="9"/>
    </row>
    <row r="11">
      <c r="B11" s="4">
        <v>7</v>
      </c>
      <c r="C11" s="13"/>
      <c r="D11" s="13"/>
      <c r="E11" s="9"/>
      <c r="F11" s="9"/>
      <c r="G11" s="9"/>
      <c r="H11" s="9"/>
    </row>
    <row r="12">
      <c r="B12" s="4">
        <v>8</v>
      </c>
      <c r="C12" s="13"/>
      <c r="D12" s="13"/>
      <c r="E12" s="9"/>
      <c r="F12" s="9"/>
      <c r="G12" s="9"/>
      <c r="H12" s="9"/>
    </row>
    <row r="13">
      <c r="B13" s="4">
        <v>9</v>
      </c>
      <c r="C13" s="13"/>
      <c r="D13" s="13"/>
      <c r="E13" s="9"/>
      <c r="F13" s="9"/>
      <c r="G13" s="9"/>
      <c r="H13" s="9"/>
    </row>
    <row r="14">
      <c r="B14" s="4">
        <v>10</v>
      </c>
      <c r="C14" s="13"/>
      <c r="D14" s="13"/>
      <c r="E14" s="9"/>
      <c r="F14" s="9"/>
      <c r="G14" s="9"/>
      <c r="H14" s="9"/>
    </row>
    <row r="15">
      <c r="B15" s="4">
        <v>11</v>
      </c>
      <c r="C15" s="13"/>
      <c r="D15" s="13"/>
      <c r="E15" s="9"/>
      <c r="F15" s="9"/>
      <c r="G15" s="9"/>
      <c r="H15" s="9"/>
    </row>
    <row r="16" ht="15" customHeight="1">
      <c r="B16" s="4">
        <v>12</v>
      </c>
      <c r="C16" s="13"/>
      <c r="D16" s="13"/>
      <c r="E16" s="9"/>
      <c r="F16" s="9"/>
      <c r="G16" s="9"/>
      <c r="H16" s="9"/>
    </row>
    <row r="17">
      <c r="B17" s="4">
        <v>13</v>
      </c>
      <c r="C17" s="13"/>
      <c r="D17" s="13"/>
      <c r="E17" s="9"/>
      <c r="F17" s="9"/>
      <c r="G17" s="9"/>
      <c r="H17" s="9"/>
    </row>
    <row r="18">
      <c r="B18" s="4">
        <v>14</v>
      </c>
      <c r="C18" s="13"/>
      <c r="D18" s="13"/>
      <c r="E18" s="9"/>
      <c r="F18" s="9"/>
      <c r="G18" s="9"/>
      <c r="H18" s="9"/>
    </row>
    <row r="19">
      <c r="B19" s="4">
        <v>15</v>
      </c>
      <c r="C19" s="13"/>
      <c r="D19" s="13"/>
      <c r="E19" s="9"/>
      <c r="F19" s="9"/>
      <c r="G19" s="9"/>
      <c r="H19" s="9"/>
    </row>
    <row r="20">
      <c r="B20" s="4">
        <v>16</v>
      </c>
      <c r="C20" s="13"/>
      <c r="D20" s="13"/>
      <c r="E20" s="9"/>
      <c r="F20" s="9"/>
      <c r="G20" s="9"/>
      <c r="H20" s="9"/>
    </row>
    <row r="21">
      <c r="B21" s="4">
        <v>17</v>
      </c>
      <c r="C21" s="13"/>
      <c r="D21" s="13"/>
      <c r="E21" s="9"/>
      <c r="F21" s="9"/>
      <c r="G21" s="9"/>
      <c r="H21" s="4"/>
    </row>
    <row r="22">
      <c r="B22" s="4">
        <v>18</v>
      </c>
      <c r="C22" s="13"/>
      <c r="D22" s="13"/>
      <c r="E22" s="9"/>
      <c r="F22" s="9"/>
      <c r="G22" s="9"/>
      <c r="H22" s="4"/>
    </row>
    <row r="23">
      <c r="B23" s="4">
        <v>19</v>
      </c>
      <c r="C23" s="3"/>
      <c r="D23" s="3"/>
      <c r="E23" s="9"/>
      <c r="F23" s="9"/>
      <c r="G23" s="9"/>
      <c r="H23" s="4"/>
    </row>
    <row r="24">
      <c r="B24" s="4">
        <v>20</v>
      </c>
      <c r="C24" s="12"/>
      <c r="D24" s="12"/>
      <c r="E24" s="9"/>
      <c r="F24" s="9"/>
      <c r="G24" s="9"/>
      <c r="H24" s="4"/>
    </row>
    <row r="25">
      <c r="B25" s="4">
        <v>21</v>
      </c>
      <c r="C25" s="12"/>
      <c r="D25" s="12"/>
      <c r="E25" s="9"/>
      <c r="F25" s="9"/>
      <c r="G25" s="4"/>
      <c r="H25" s="4"/>
    </row>
    <row r="26">
      <c r="B26" s="4">
        <v>22</v>
      </c>
      <c r="C26" s="12"/>
      <c r="D26" s="12"/>
      <c r="E26" s="9"/>
      <c r="F26" s="9"/>
      <c r="G26" s="4"/>
      <c r="H26" s="4"/>
    </row>
    <row r="27">
      <c r="B27" s="4">
        <v>23</v>
      </c>
      <c r="C27" s="12"/>
      <c r="D27" s="12"/>
      <c r="E27" s="9"/>
      <c r="F27" s="9"/>
      <c r="G27" s="4"/>
      <c r="H27" s="4"/>
    </row>
    <row r="28">
      <c r="B28" s="4">
        <v>24</v>
      </c>
      <c r="C28" s="12"/>
      <c r="D28" s="12"/>
      <c r="E28" s="9"/>
      <c r="F28" s="9"/>
      <c r="G28" s="9"/>
      <c r="H28" s="4"/>
    </row>
    <row r="29">
      <c r="B29" s="4">
        <v>25</v>
      </c>
      <c r="C29" s="12"/>
      <c r="D29" s="12"/>
      <c r="E29" s="9"/>
      <c r="F29" s="9"/>
      <c r="G29" s="9"/>
      <c r="H29" s="4"/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3"/>
      <c r="D31" s="3"/>
      <c r="E31" s="9"/>
      <c r="F31" s="9"/>
      <c r="G31" s="9"/>
      <c r="H31" s="4"/>
    </row>
    <row r="32">
      <c r="B32" s="4">
        <v>28</v>
      </c>
      <c r="C32" s="3"/>
      <c r="D32" s="3"/>
      <c r="E32" s="9"/>
      <c r="F32" s="9"/>
      <c r="G32" s="9"/>
      <c r="H32" s="4"/>
    </row>
    <row r="33">
      <c r="B33" s="4">
        <v>29</v>
      </c>
      <c r="C33" s="13"/>
      <c r="D33" s="13"/>
      <c r="E33" s="9"/>
      <c r="F33" s="9"/>
      <c r="G33" s="9"/>
      <c r="H33" s="4"/>
    </row>
    <row r="34">
      <c r="B34" s="4">
        <v>30</v>
      </c>
      <c r="C34" s="3"/>
      <c r="D34" s="3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4"/>
    </row>
    <row r="37" ht="45">
      <c r="C37" s="9" t="s">
        <v>60</v>
      </c>
      <c r="D37" s="9" t="s">
        <v>321</v>
      </c>
      <c r="E37" s="15"/>
    </row>
    <row r="38">
      <c r="C38" s="16" t="s">
        <v>322</v>
      </c>
      <c r="D38" s="4">
        <f>COUNTIF(E5:E34,"&lt;72")</f>
        <v>0</v>
      </c>
      <c r="E38" s="2"/>
    </row>
    <row r="39">
      <c r="C39" s="17" t="s">
        <v>323</v>
      </c>
      <c r="D39" s="28">
        <f>SUMPRODUCT((E5:E34&gt;=72)*(E5:E34&lt;=98))</f>
        <v>0</v>
      </c>
      <c r="E39" s="2"/>
    </row>
    <row r="40">
      <c r="C40" s="18" t="s">
        <v>324</v>
      </c>
      <c r="D40" s="29">
        <f>SUMPRODUCT((E5:E34&gt;=99)*(E5:E34&lt;=116))</f>
        <v>0</v>
      </c>
      <c r="E40" s="2"/>
    </row>
    <row r="41">
      <c r="C41" s="19" t="s">
        <v>325</v>
      </c>
      <c r="D41" s="30">
        <f>SUMPRODUCT((E5:E34&gt;=117)*(E5:E34&lt;=141))</f>
        <v>0</v>
      </c>
      <c r="E41" s="2"/>
    </row>
    <row r="42">
      <c r="C42" s="20" t="s">
        <v>326</v>
      </c>
      <c r="D42" s="31">
        <f>COUNTIF(E5:E34,"&gt;141")</f>
        <v>0</v>
      </c>
      <c r="E42" s="2"/>
    </row>
    <row r="43">
      <c r="C43" s="21" t="s">
        <v>67</v>
      </c>
      <c r="D43" s="22">
        <f>SUM(D38:D42)</f>
        <v>0</v>
      </c>
      <c r="E43" s="2"/>
    </row>
    <row r="44">
      <c r="C44" s="23" t="s">
        <v>68</v>
      </c>
      <c r="D44" s="24">
        <f>COUNTIF(E5:E34,"Non évaluable")</f>
        <v>0</v>
      </c>
      <c r="E44" s="2"/>
    </row>
    <row r="45">
      <c r="C45" s="25" t="s">
        <v>69</v>
      </c>
      <c r="D45" s="4">
        <f>COUNTIF(E5:E34,"Absent")</f>
        <v>0</v>
      </c>
      <c r="E45" s="2"/>
    </row>
    <row r="46">
      <c r="C46" s="21" t="s">
        <v>70</v>
      </c>
      <c r="D46" s="22">
        <f>SUM(D43:D45)</f>
        <v>0</v>
      </c>
      <c r="E46" s="2"/>
    </row>
    <row r="49" ht="45">
      <c r="C49" s="9" t="s">
        <v>71</v>
      </c>
      <c r="D49" s="9" t="s">
        <v>321</v>
      </c>
    </row>
    <row r="50">
      <c r="C50" s="16" t="s">
        <v>322</v>
      </c>
      <c r="D50" s="32">
        <f>COUNTIF(F5:F34,"&lt;72")</f>
        <v>0</v>
      </c>
    </row>
    <row r="51">
      <c r="C51" s="17" t="s">
        <v>323</v>
      </c>
      <c r="D51" s="28">
        <f>SUMPRODUCT((F5:F34&gt;=72)*(F5:F34&lt;=98))</f>
        <v>0</v>
      </c>
    </row>
    <row r="52">
      <c r="C52" s="18" t="s">
        <v>324</v>
      </c>
      <c r="D52" s="29">
        <f>SUMPRODUCT((F5:F34&gt;=99)*(F5:F34&lt;=116))</f>
        <v>0</v>
      </c>
    </row>
    <row r="53">
      <c r="C53" s="19" t="s">
        <v>325</v>
      </c>
      <c r="D53" s="30">
        <f>SUMPRODUCT((F5:F34&gt;=117)*(F5:F34&lt;=141))</f>
        <v>0</v>
      </c>
    </row>
    <row r="54">
      <c r="C54" s="20" t="s">
        <v>326</v>
      </c>
      <c r="D54" s="31">
        <f>COUNTIF(F5:F34,"&gt;141")</f>
        <v>0</v>
      </c>
    </row>
    <row r="55">
      <c r="C55" s="21" t="s">
        <v>67</v>
      </c>
      <c r="D55" s="22">
        <f>SUM(D50:D54)</f>
        <v>0</v>
      </c>
    </row>
    <row r="56">
      <c r="C56" s="23" t="s">
        <v>68</v>
      </c>
      <c r="D56" s="24">
        <f>COUNTIF(F5:F34,"Non évaluable")</f>
        <v>0</v>
      </c>
    </row>
    <row r="57">
      <c r="C57" s="25" t="s">
        <v>69</v>
      </c>
      <c r="D57" s="4">
        <f>COUNTIF(F5:F34,"Absent")</f>
        <v>0</v>
      </c>
    </row>
    <row r="58">
      <c r="C58" s="21" t="s">
        <v>70</v>
      </c>
      <c r="D58" s="22">
        <f>SUM(D55:D57)</f>
        <v>0</v>
      </c>
    </row>
    <row r="61" ht="45">
      <c r="C61" s="9" t="s">
        <v>72</v>
      </c>
      <c r="D61" s="9" t="s">
        <v>321</v>
      </c>
    </row>
    <row r="62">
      <c r="C62" s="16" t="s">
        <v>322</v>
      </c>
      <c r="D62" s="33">
        <f>COUNTIF(G5:G34,"&lt;72")</f>
        <v>0</v>
      </c>
    </row>
    <row r="63">
      <c r="C63" s="17" t="s">
        <v>323</v>
      </c>
      <c r="D63" s="28">
        <f>SUMPRODUCT((G5:G34&gt;=72)*(G5:G34&lt;=98))</f>
        <v>0</v>
      </c>
    </row>
    <row r="64">
      <c r="C64" s="18" t="s">
        <v>324</v>
      </c>
      <c r="D64" s="34">
        <f>SUMPRODUCT((G5:G34&gt;=99)*(G5:G34&lt;=116))</f>
        <v>0</v>
      </c>
    </row>
    <row r="65">
      <c r="C65" s="19" t="s">
        <v>325</v>
      </c>
      <c r="D65" s="30">
        <f>SUMPRODUCT((G5:G34&gt;=117)*(G5:G34&lt;=141))</f>
        <v>0</v>
      </c>
    </row>
    <row r="66">
      <c r="C66" s="20" t="s">
        <v>326</v>
      </c>
      <c r="D66" s="31">
        <f>COUNTIF(G5:G34,"&gt;141")</f>
        <v>0</v>
      </c>
    </row>
    <row r="67">
      <c r="C67" s="21" t="s">
        <v>67</v>
      </c>
      <c r="D67" s="22">
        <f>SUM(D62:D66)</f>
        <v>0</v>
      </c>
    </row>
    <row r="68">
      <c r="C68" s="23" t="s">
        <v>68</v>
      </c>
      <c r="D68" s="24">
        <f>COUNTIF(G5:G34,"Non évaluable")</f>
        <v>0</v>
      </c>
    </row>
    <row r="69">
      <c r="C69" s="25" t="s">
        <v>69</v>
      </c>
      <c r="D69" s="4">
        <f>COUNTIF(G5:G34,"Absent")</f>
        <v>0</v>
      </c>
    </row>
    <row r="70">
      <c r="C70" s="21" t="s">
        <v>70</v>
      </c>
      <c r="D70" s="22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operator="lessThan" id="{007B00FA-0098-4B79-B932-00C800F10092}">
            <xm:f>72</xm:f>
            <x14:dxf>
              <fill>
                <patternFill patternType="solid">
                  <fgColor indexed="6"/>
                  <bgColor indexed="6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cellIs" priority="22" operator="between" id="{003F0030-0068-485B-B31C-007C00CD0047}">
            <xm:f>72</xm:f>
            <xm:f>98</xm:f>
            <x14:dxf>
              <fill>
                <patternFill patternType="solid">
                  <fgColor theme="5" tint="-0.24994659260841701"/>
                  <bgColor theme="5" tint="-0.24994659260841701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cellIs" priority="15" operator="greaterThan" id="{00C90039-00AD-4EB3-ABF4-00D50049007E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6" operator="greaterThan" id="{00AE00F2-009E-4D1C-8BFA-00F0007A0005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7" operator="between" id="{009A0084-0003-4B53-87D0-000800BB008F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8" operator="between" id="{00E6006A-00EB-4768-9E82-00BB000000D0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9" operator="between" id="{00F300B1-00B5-4BED-B3E2-007C00400035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0" operator="lessThan" id="{00D000FA-00A4-4640-8511-00B200A2002F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1" operator="lessThan" id="{00D6004D-005C-4D06-94D6-00D80003005F}">
            <xm:f>72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7" operator="greaterThan" id="{002900AA-006C-45F4-AD6B-00020009005C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8" operator="greaterThan" id="{000B008D-00C3-4CDC-BD3C-0011002600AC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9" operator="greaterThan" id="{00430075-0052-44E3-AD04-0057003F0065}">
            <xm:f>141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0" operator="greaterThan" id="{00070031-0043-47AA-89F2-00F6004E0055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1" operator="between" id="{004C006A-0076-4FA0-B68B-00CB0033004C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2" operator="between" id="{00A40084-0073-433F-977A-00E6007C009C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3" operator="between" id="{008200D9-00BF-452D-81F3-004900DB00B2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4" operator="lessThan" id="{005F00BE-000F-4B12-88EE-00DD00CF000D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" operator="greaterThan" id="{009C002F-000A-4300-89C5-00A0008A0042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2" operator="greaterThan" id="{003B0069-0099-4689-9562-001500150086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3" operator="between" id="{007F0024-00AA-4872-B89E-00D100B30074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4" operator="between" id="{005300EB-00F5-4711-A0EF-003600020079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5" operator="between" id="{001C001B-0065-4E95-903B-0036008B007F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6" operator="lessThan" id="{003E003F-004B-4AC9-B49A-00E10030007A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G5:G34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M10" activeCellId="0" sqref="M10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0</v>
      </c>
      <c r="D2" s="4"/>
      <c r="F2" s="3" t="s">
        <v>2</v>
      </c>
      <c r="G2" s="3"/>
    </row>
    <row r="4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>
      <c r="B5" s="4">
        <v>1</v>
      </c>
      <c r="C5" s="13"/>
      <c r="D5" s="13"/>
      <c r="E5" s="9"/>
      <c r="F5" s="9"/>
      <c r="G5" s="9"/>
      <c r="H5" s="9"/>
    </row>
    <row r="6">
      <c r="B6" s="4">
        <v>2</v>
      </c>
      <c r="C6" s="13"/>
      <c r="D6" s="13"/>
      <c r="E6" s="9"/>
      <c r="F6" s="9"/>
      <c r="G6" s="9"/>
      <c r="H6" s="9"/>
    </row>
    <row r="7">
      <c r="B7" s="4">
        <v>3</v>
      </c>
      <c r="C7" s="13"/>
      <c r="D7" s="13"/>
      <c r="E7" s="9"/>
      <c r="F7" s="9"/>
      <c r="G7" s="9"/>
      <c r="H7" s="9"/>
    </row>
    <row r="8">
      <c r="B8" s="4">
        <v>4</v>
      </c>
      <c r="C8" s="13"/>
      <c r="D8" s="13"/>
      <c r="E8" s="9"/>
      <c r="F8" s="9"/>
      <c r="G8" s="9"/>
      <c r="H8" s="9"/>
    </row>
    <row r="9" ht="15" customHeight="1">
      <c r="B9" s="4">
        <v>5</v>
      </c>
      <c r="C9" s="13"/>
      <c r="D9" s="13"/>
      <c r="E9" s="9"/>
      <c r="F9" s="9"/>
      <c r="G9" s="9"/>
      <c r="H9" s="9"/>
    </row>
    <row r="10">
      <c r="B10" s="4">
        <v>6</v>
      </c>
      <c r="C10" s="13"/>
      <c r="D10" s="13"/>
      <c r="E10" s="9"/>
      <c r="F10" s="9"/>
      <c r="G10" s="9"/>
      <c r="H10" s="9"/>
    </row>
    <row r="11">
      <c r="B11" s="4">
        <v>7</v>
      </c>
      <c r="C11" s="13"/>
      <c r="D11" s="13"/>
      <c r="E11" s="9"/>
      <c r="F11" s="9"/>
      <c r="G11" s="9"/>
      <c r="H11" s="9"/>
    </row>
    <row r="12">
      <c r="B12" s="4">
        <v>8</v>
      </c>
      <c r="C12" s="13"/>
      <c r="D12" s="13"/>
      <c r="E12" s="9"/>
      <c r="F12" s="9"/>
      <c r="G12" s="9"/>
      <c r="H12" s="9"/>
    </row>
    <row r="13">
      <c r="B13" s="4">
        <v>9</v>
      </c>
      <c r="C13" s="13"/>
      <c r="D13" s="13"/>
      <c r="E13" s="9"/>
      <c r="F13" s="9"/>
      <c r="G13" s="9"/>
      <c r="H13" s="9"/>
    </row>
    <row r="14">
      <c r="B14" s="4">
        <v>10</v>
      </c>
      <c r="C14" s="13"/>
      <c r="D14" s="13"/>
      <c r="E14" s="9"/>
      <c r="F14" s="9"/>
      <c r="G14" s="9"/>
      <c r="H14" s="9"/>
    </row>
    <row r="15">
      <c r="B15" s="4">
        <v>11</v>
      </c>
      <c r="C15" s="13"/>
      <c r="D15" s="13"/>
      <c r="E15" s="9"/>
      <c r="F15" s="9"/>
      <c r="G15" s="9"/>
      <c r="H15" s="9"/>
    </row>
    <row r="16" ht="15" customHeight="1">
      <c r="B16" s="4">
        <v>12</v>
      </c>
      <c r="C16" s="13"/>
      <c r="D16" s="13"/>
      <c r="E16" s="9"/>
      <c r="F16" s="9"/>
      <c r="G16" s="9"/>
      <c r="H16" s="9"/>
    </row>
    <row r="17">
      <c r="B17" s="4">
        <v>13</v>
      </c>
      <c r="C17" s="13"/>
      <c r="D17" s="13"/>
      <c r="E17" s="9"/>
      <c r="F17" s="9"/>
      <c r="G17" s="9"/>
      <c r="H17" s="9"/>
    </row>
    <row r="18">
      <c r="B18" s="4">
        <v>14</v>
      </c>
      <c r="C18" s="13"/>
      <c r="D18" s="13"/>
      <c r="E18" s="9"/>
      <c r="F18" s="9"/>
      <c r="G18" s="9"/>
      <c r="H18" s="9"/>
    </row>
    <row r="19">
      <c r="B19" s="4">
        <v>15</v>
      </c>
      <c r="C19" s="13"/>
      <c r="D19" s="13"/>
      <c r="E19" s="9"/>
      <c r="F19" s="9"/>
      <c r="G19" s="9"/>
      <c r="H19" s="9"/>
    </row>
    <row r="20">
      <c r="B20" s="4">
        <v>16</v>
      </c>
      <c r="C20" s="13"/>
      <c r="D20" s="13"/>
      <c r="E20" s="9"/>
      <c r="F20" s="9"/>
      <c r="G20" s="9"/>
      <c r="H20" s="9"/>
    </row>
    <row r="21">
      <c r="B21" s="4">
        <v>17</v>
      </c>
      <c r="C21" s="13"/>
      <c r="D21" s="13"/>
      <c r="E21" s="9"/>
      <c r="F21" s="9"/>
      <c r="G21" s="9"/>
      <c r="H21" s="4"/>
    </row>
    <row r="22">
      <c r="B22" s="4">
        <v>18</v>
      </c>
      <c r="C22" s="13"/>
      <c r="D22" s="13"/>
      <c r="E22" s="9"/>
      <c r="F22" s="9"/>
      <c r="G22" s="9"/>
      <c r="H22" s="4"/>
    </row>
    <row r="23">
      <c r="B23" s="4">
        <v>19</v>
      </c>
      <c r="C23" s="3"/>
      <c r="D23" s="3"/>
      <c r="E23" s="9"/>
      <c r="F23" s="9"/>
      <c r="G23" s="9"/>
      <c r="H23" s="4"/>
    </row>
    <row r="24">
      <c r="B24" s="4">
        <v>20</v>
      </c>
      <c r="C24" s="12"/>
      <c r="D24" s="12"/>
      <c r="E24" s="9"/>
      <c r="F24" s="9"/>
      <c r="G24" s="9"/>
      <c r="H24" s="4"/>
    </row>
    <row r="25">
      <c r="B25" s="4">
        <v>21</v>
      </c>
      <c r="C25" s="12"/>
      <c r="D25" s="12"/>
      <c r="E25" s="9"/>
      <c r="F25" s="9"/>
      <c r="G25" s="4"/>
      <c r="H25" s="4"/>
    </row>
    <row r="26">
      <c r="B26" s="4">
        <v>22</v>
      </c>
      <c r="C26" s="12"/>
      <c r="D26" s="12"/>
      <c r="E26" s="9"/>
      <c r="F26" s="9"/>
      <c r="G26" s="4"/>
      <c r="H26" s="4"/>
    </row>
    <row r="27">
      <c r="B27" s="4">
        <v>23</v>
      </c>
      <c r="C27" s="12"/>
      <c r="D27" s="12"/>
      <c r="E27" s="9"/>
      <c r="F27" s="9"/>
      <c r="G27" s="4"/>
      <c r="H27" s="4"/>
    </row>
    <row r="28">
      <c r="B28" s="4">
        <v>24</v>
      </c>
      <c r="C28" s="12"/>
      <c r="D28" s="12"/>
      <c r="E28" s="9"/>
      <c r="F28" s="9"/>
      <c r="G28" s="9"/>
      <c r="H28" s="4"/>
    </row>
    <row r="29">
      <c r="B29" s="4">
        <v>25</v>
      </c>
      <c r="C29" s="12"/>
      <c r="D29" s="12"/>
      <c r="E29" s="9"/>
      <c r="F29" s="9"/>
      <c r="G29" s="9"/>
      <c r="H29" s="4"/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3"/>
      <c r="D31" s="3"/>
      <c r="E31" s="9"/>
      <c r="F31" s="9"/>
      <c r="G31" s="9"/>
      <c r="H31" s="4"/>
    </row>
    <row r="32">
      <c r="B32" s="4">
        <v>28</v>
      </c>
      <c r="C32" s="3"/>
      <c r="D32" s="3"/>
      <c r="E32" s="9"/>
      <c r="F32" s="9"/>
      <c r="G32" s="9"/>
      <c r="H32" s="4"/>
    </row>
    <row r="33">
      <c r="B33" s="4">
        <v>29</v>
      </c>
      <c r="C33" s="13"/>
      <c r="D33" s="13"/>
      <c r="E33" s="9"/>
      <c r="F33" s="9"/>
      <c r="G33" s="9"/>
      <c r="H33" s="4"/>
    </row>
    <row r="34">
      <c r="B34" s="4">
        <v>30</v>
      </c>
      <c r="C34" s="3"/>
      <c r="D34" s="3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4"/>
    </row>
    <row r="37" ht="45">
      <c r="C37" s="9" t="s">
        <v>60</v>
      </c>
      <c r="D37" s="9" t="s">
        <v>321</v>
      </c>
      <c r="E37" s="15"/>
    </row>
    <row r="38">
      <c r="C38" s="16" t="s">
        <v>322</v>
      </c>
      <c r="D38" s="4">
        <f>COUNTIF(E5:E34,"&lt;72")</f>
        <v>0</v>
      </c>
      <c r="E38" s="2"/>
    </row>
    <row r="39">
      <c r="C39" s="17" t="s">
        <v>323</v>
      </c>
      <c r="D39" s="28">
        <f>SUMPRODUCT((E5:E34&gt;=72)*(E5:E34&lt;=98))</f>
        <v>0</v>
      </c>
      <c r="E39" s="2"/>
    </row>
    <row r="40">
      <c r="C40" s="18" t="s">
        <v>324</v>
      </c>
      <c r="D40" s="29">
        <f>SUMPRODUCT((E5:E34&gt;=99)*(E5:E34&lt;=116))</f>
        <v>0</v>
      </c>
      <c r="E40" s="2"/>
    </row>
    <row r="41">
      <c r="C41" s="19" t="s">
        <v>325</v>
      </c>
      <c r="D41" s="30">
        <f>SUMPRODUCT((E5:E34&gt;=117)*(E5:E34&lt;=141))</f>
        <v>0</v>
      </c>
      <c r="E41" s="2"/>
    </row>
    <row r="42">
      <c r="C42" s="20" t="s">
        <v>326</v>
      </c>
      <c r="D42" s="31">
        <f>COUNTIF(E5:E34,"&gt;141")</f>
        <v>0</v>
      </c>
      <c r="E42" s="2"/>
    </row>
    <row r="43">
      <c r="C43" s="21" t="s">
        <v>67</v>
      </c>
      <c r="D43" s="22">
        <f>SUM(D38:D42)</f>
        <v>0</v>
      </c>
      <c r="E43" s="2"/>
    </row>
    <row r="44">
      <c r="C44" s="23" t="s">
        <v>68</v>
      </c>
      <c r="D44" s="24">
        <f>COUNTIF(E5:E34,"Non évaluable")</f>
        <v>0</v>
      </c>
      <c r="E44" s="2"/>
    </row>
    <row r="45">
      <c r="C45" s="25" t="s">
        <v>69</v>
      </c>
      <c r="D45" s="4">
        <f>COUNTIF(E5:E34,"Absent")</f>
        <v>0</v>
      </c>
      <c r="E45" s="2"/>
    </row>
    <row r="46">
      <c r="C46" s="21" t="s">
        <v>70</v>
      </c>
      <c r="D46" s="22">
        <f>SUM(D43:D45)</f>
        <v>0</v>
      </c>
      <c r="E46" s="2"/>
    </row>
    <row r="49" ht="45">
      <c r="C49" s="9" t="s">
        <v>71</v>
      </c>
      <c r="D49" s="9" t="s">
        <v>321</v>
      </c>
    </row>
    <row r="50">
      <c r="C50" s="16" t="s">
        <v>322</v>
      </c>
      <c r="D50" s="32">
        <f>COUNTIF(F5:F34,"&lt;72")</f>
        <v>0</v>
      </c>
    </row>
    <row r="51">
      <c r="C51" s="17" t="s">
        <v>323</v>
      </c>
      <c r="D51" s="28">
        <f>SUMPRODUCT((F5:F34&gt;=72)*(F5:F34&lt;=98))</f>
        <v>0</v>
      </c>
    </row>
    <row r="52">
      <c r="C52" s="18" t="s">
        <v>324</v>
      </c>
      <c r="D52" s="29">
        <f>SUMPRODUCT((F5:F34&gt;=99)*(F5:F34&lt;=116))</f>
        <v>0</v>
      </c>
    </row>
    <row r="53">
      <c r="C53" s="19" t="s">
        <v>325</v>
      </c>
      <c r="D53" s="30">
        <f>SUMPRODUCT((F5:F34&gt;=117)*(F5:F34&lt;=141))</f>
        <v>0</v>
      </c>
    </row>
    <row r="54">
      <c r="C54" s="20" t="s">
        <v>326</v>
      </c>
      <c r="D54" s="31">
        <f>COUNTIF(F5:F34,"&gt;141")</f>
        <v>0</v>
      </c>
    </row>
    <row r="55">
      <c r="C55" s="21" t="s">
        <v>67</v>
      </c>
      <c r="D55" s="22">
        <f>SUM(D50:D54)</f>
        <v>0</v>
      </c>
    </row>
    <row r="56">
      <c r="C56" s="23" t="s">
        <v>68</v>
      </c>
      <c r="D56" s="24">
        <f>COUNTIF(F5:F34,"Non évaluable")</f>
        <v>0</v>
      </c>
    </row>
    <row r="57">
      <c r="C57" s="25" t="s">
        <v>69</v>
      </c>
      <c r="D57" s="4">
        <f>COUNTIF(F5:F34,"Absent")</f>
        <v>0</v>
      </c>
    </row>
    <row r="58">
      <c r="C58" s="21" t="s">
        <v>70</v>
      </c>
      <c r="D58" s="22">
        <f>SUM(D55:D57)</f>
        <v>0</v>
      </c>
    </row>
    <row r="61" ht="45">
      <c r="C61" s="9" t="s">
        <v>72</v>
      </c>
      <c r="D61" s="9" t="s">
        <v>321</v>
      </c>
    </row>
    <row r="62">
      <c r="C62" s="16" t="s">
        <v>322</v>
      </c>
      <c r="D62" s="33">
        <f>COUNTIF(G5:G34,"&lt;72")</f>
        <v>0</v>
      </c>
    </row>
    <row r="63">
      <c r="C63" s="17" t="s">
        <v>323</v>
      </c>
      <c r="D63" s="28">
        <f>SUMPRODUCT((G5:G34&gt;=72)*(G5:G34&lt;=98))</f>
        <v>0</v>
      </c>
    </row>
    <row r="64">
      <c r="C64" s="18" t="s">
        <v>324</v>
      </c>
      <c r="D64" s="34">
        <f>SUMPRODUCT((G5:G34&gt;=99)*(G5:G34&lt;=116))</f>
        <v>0</v>
      </c>
    </row>
    <row r="65">
      <c r="C65" s="19" t="s">
        <v>325</v>
      </c>
      <c r="D65" s="30">
        <f>SUMPRODUCT((G5:G34&gt;=117)*(G5:G34&lt;=141))</f>
        <v>0</v>
      </c>
    </row>
    <row r="66">
      <c r="C66" s="20" t="s">
        <v>326</v>
      </c>
      <c r="D66" s="31">
        <f>COUNTIF(G5:G34,"&gt;141")</f>
        <v>0</v>
      </c>
    </row>
    <row r="67">
      <c r="C67" s="21" t="s">
        <v>67</v>
      </c>
      <c r="D67" s="22">
        <f>SUM(D62:D66)</f>
        <v>0</v>
      </c>
    </row>
    <row r="68">
      <c r="C68" s="23" t="s">
        <v>68</v>
      </c>
      <c r="D68" s="24">
        <f>COUNTIF(G5:G34,"Non évaluable")</f>
        <v>0</v>
      </c>
    </row>
    <row r="69">
      <c r="C69" s="25" t="s">
        <v>69</v>
      </c>
      <c r="D69" s="4">
        <f>COUNTIF(G5:G34,"Absent")</f>
        <v>0</v>
      </c>
    </row>
    <row r="70">
      <c r="C70" s="21" t="s">
        <v>70</v>
      </c>
      <c r="D70" s="22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operator="lessThan" id="{003400EF-0004-47BB-B4D3-00E0001000FE}">
            <xm:f>72</xm:f>
            <x14:dxf>
              <fill>
                <patternFill patternType="solid">
                  <fgColor indexed="6"/>
                  <bgColor indexed="6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cellIs" priority="22" operator="between" id="{0099006B-00AB-461A-AD2C-00C000250006}">
            <xm:f>72</xm:f>
            <xm:f>98</xm:f>
            <x14:dxf>
              <fill>
                <patternFill patternType="solid">
                  <fgColor theme="5" tint="-0.24994659260841701"/>
                  <bgColor theme="5" tint="-0.24994659260841701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cellIs" priority="15" operator="greaterThan" id="{008000E8-0034-4806-846D-001800A10036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6" operator="greaterThan" id="{0012006C-00C3-4814-A6CB-008400C90064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7" operator="between" id="{005700C3-0071-4A50-A7C6-0082004C00D3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8" operator="between" id="{0065004B-00D9-4A2F-A281-006E00830097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9" operator="between" id="{00FC0001-0019-4497-A02F-00310063007A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0" operator="lessThan" id="{001B000A-0096-4D48-B075-002A008500E3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1" operator="lessThan" id="{00950089-006D-49FE-8EB0-00AA008C00E2}">
            <xm:f>72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7" operator="greaterThan" id="{004C0085-0091-47D1-BEDC-004600F800F0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8" operator="greaterThan" id="{00B30088-00CD-4DD0-9EDC-00CC00B600F5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9" operator="greaterThan" id="{002A00B6-00B4-4848-91CE-00AA00B20052}">
            <xm:f>141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0" operator="greaterThan" id="{00BD00D4-00E6-4ECD-AB66-005D00600041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1" operator="between" id="{00A100FC-0062-49AC-ACA9-00DD001A00DE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2" operator="between" id="{00E8009B-00B6-4596-AC1E-002D00C80018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3" operator="between" id="{003B00DB-0039-45FA-96FC-008300460068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4" operator="lessThan" id="{00FD0023-004E-451F-811F-007A00380099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" operator="greaterThan" id="{007B00B6-00A9-4062-9FFC-00AD00000069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2" operator="greaterThan" id="{000200F0-00FF-4599-A7DC-006300E30072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3" operator="between" id="{0045007B-008E-47AC-9C04-00B300730045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4" operator="between" id="{00AD00E3-00CF-4F44-A1ED-00AB00F500C7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5" operator="between" id="{00AC00AD-0078-4D3A-81DE-00C2009100CF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6" operator="lessThan" id="{005400F7-00A5-440F-8A78-00B40010005B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G5:G34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G75" activeCellId="0" sqref="G75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0</v>
      </c>
      <c r="D2" s="4" t="s">
        <v>73</v>
      </c>
      <c r="F2" s="3" t="s">
        <v>2</v>
      </c>
      <c r="G2" s="3" t="s">
        <v>74</v>
      </c>
    </row>
    <row r="4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>
      <c r="B5" s="4">
        <v>1</v>
      </c>
      <c r="C5" s="7" t="s">
        <v>75</v>
      </c>
      <c r="D5" s="8" t="s">
        <v>76</v>
      </c>
      <c r="E5" s="9" t="s">
        <v>77</v>
      </c>
      <c r="F5" s="9"/>
      <c r="G5" s="9"/>
      <c r="H5" s="9"/>
    </row>
    <row r="6">
      <c r="B6" s="4">
        <v>2</v>
      </c>
      <c r="C6" s="10" t="s">
        <v>78</v>
      </c>
      <c r="D6" s="11" t="s">
        <v>79</v>
      </c>
      <c r="E6" s="9">
        <v>0</v>
      </c>
      <c r="F6" s="9"/>
      <c r="G6" s="9"/>
      <c r="H6" s="9" t="s">
        <v>15</v>
      </c>
    </row>
    <row r="7">
      <c r="B7" s="4">
        <v>3</v>
      </c>
      <c r="C7" s="10" t="s">
        <v>80</v>
      </c>
      <c r="D7" s="11" t="s">
        <v>81</v>
      </c>
      <c r="E7" s="9">
        <v>0</v>
      </c>
      <c r="F7" s="9"/>
      <c r="G7" s="9"/>
      <c r="H7" s="9" t="s">
        <v>15</v>
      </c>
    </row>
    <row r="8">
      <c r="B8" s="4">
        <v>4</v>
      </c>
      <c r="C8" s="10" t="s">
        <v>82</v>
      </c>
      <c r="D8" s="11" t="s">
        <v>83</v>
      </c>
      <c r="E8" s="9">
        <v>0</v>
      </c>
      <c r="F8" s="9"/>
      <c r="G8" s="9"/>
      <c r="H8" s="9" t="s">
        <v>15</v>
      </c>
    </row>
    <row r="9" ht="15" customHeight="1">
      <c r="B9" s="4">
        <v>5</v>
      </c>
      <c r="C9" s="10" t="s">
        <v>84</v>
      </c>
      <c r="D9" s="11" t="s">
        <v>85</v>
      </c>
      <c r="E9" s="9" t="s">
        <v>77</v>
      </c>
      <c r="F9" s="9"/>
      <c r="G9" s="9"/>
      <c r="H9" s="9"/>
    </row>
    <row r="10">
      <c r="B10" s="4">
        <v>6</v>
      </c>
      <c r="C10" s="10" t="s">
        <v>86</v>
      </c>
      <c r="D10" s="11" t="s">
        <v>87</v>
      </c>
      <c r="E10" s="9">
        <v>21</v>
      </c>
      <c r="F10" s="9"/>
      <c r="G10" s="9"/>
      <c r="H10" s="9"/>
    </row>
    <row r="11">
      <c r="B11" s="4">
        <v>7</v>
      </c>
      <c r="C11" s="10" t="s">
        <v>88</v>
      </c>
      <c r="D11" s="11" t="s">
        <v>89</v>
      </c>
      <c r="E11" s="9">
        <v>72</v>
      </c>
      <c r="F11" s="9"/>
      <c r="G11" s="9"/>
      <c r="H11" s="9"/>
    </row>
    <row r="12">
      <c r="B12" s="4">
        <v>8</v>
      </c>
      <c r="C12" s="10" t="s">
        <v>90</v>
      </c>
      <c r="D12" s="11" t="s">
        <v>91</v>
      </c>
      <c r="E12" s="9">
        <v>63</v>
      </c>
      <c r="F12" s="9"/>
      <c r="G12" s="9"/>
      <c r="H12" s="9"/>
    </row>
    <row r="13">
      <c r="B13" s="4">
        <v>9</v>
      </c>
      <c r="C13" s="10" t="s">
        <v>92</v>
      </c>
      <c r="D13" s="11" t="s">
        <v>93</v>
      </c>
      <c r="E13" s="9">
        <v>0</v>
      </c>
      <c r="F13" s="9"/>
      <c r="G13" s="9"/>
      <c r="H13" s="9" t="s">
        <v>15</v>
      </c>
    </row>
    <row r="14">
      <c r="B14" s="4">
        <v>10</v>
      </c>
      <c r="C14" s="10" t="s">
        <v>94</v>
      </c>
      <c r="D14" s="11" t="s">
        <v>95</v>
      </c>
      <c r="E14" s="9" t="s">
        <v>77</v>
      </c>
      <c r="F14" s="9"/>
      <c r="G14" s="9"/>
      <c r="H14" s="9"/>
    </row>
    <row r="15">
      <c r="B15" s="4">
        <v>11</v>
      </c>
      <c r="C15" s="10" t="s">
        <v>96</v>
      </c>
      <c r="D15" s="11" t="s">
        <v>97</v>
      </c>
      <c r="E15" s="9">
        <v>76</v>
      </c>
      <c r="F15" s="9"/>
      <c r="G15" s="9"/>
      <c r="H15" s="9"/>
    </row>
    <row r="16" ht="15" customHeight="1">
      <c r="B16" s="4">
        <v>12</v>
      </c>
      <c r="C16" s="10" t="s">
        <v>98</v>
      </c>
      <c r="D16" s="11" t="s">
        <v>99</v>
      </c>
      <c r="E16" s="9">
        <v>38</v>
      </c>
      <c r="F16" s="9"/>
      <c r="G16" s="9"/>
      <c r="H16" s="9"/>
    </row>
    <row r="17">
      <c r="B17" s="4">
        <v>13</v>
      </c>
      <c r="C17" s="10" t="s">
        <v>100</v>
      </c>
      <c r="D17" s="11" t="s">
        <v>101</v>
      </c>
      <c r="E17" s="9">
        <v>7</v>
      </c>
      <c r="F17" s="9"/>
      <c r="G17" s="9"/>
      <c r="H17" s="9"/>
    </row>
    <row r="18">
      <c r="B18" s="4">
        <v>14</v>
      </c>
      <c r="C18" s="10" t="s">
        <v>102</v>
      </c>
      <c r="D18" s="11" t="s">
        <v>103</v>
      </c>
      <c r="E18" s="9">
        <v>18</v>
      </c>
      <c r="F18" s="9"/>
      <c r="G18" s="9"/>
      <c r="H18" s="9"/>
    </row>
    <row r="19">
      <c r="B19" s="4">
        <v>15</v>
      </c>
      <c r="C19" s="10" t="s">
        <v>104</v>
      </c>
      <c r="D19" s="11" t="s">
        <v>105</v>
      </c>
      <c r="E19" s="9">
        <v>68</v>
      </c>
      <c r="F19" s="9"/>
      <c r="G19" s="9"/>
      <c r="H19" s="9"/>
    </row>
    <row r="20">
      <c r="B20" s="4">
        <v>16</v>
      </c>
      <c r="C20" s="10" t="s">
        <v>106</v>
      </c>
      <c r="D20" s="11" t="s">
        <v>107</v>
      </c>
      <c r="E20" s="9">
        <v>48</v>
      </c>
      <c r="F20" s="9"/>
      <c r="G20" s="9"/>
      <c r="H20" s="9"/>
    </row>
    <row r="21">
      <c r="B21" s="4">
        <v>17</v>
      </c>
      <c r="C21" s="10" t="s">
        <v>108</v>
      </c>
      <c r="D21" s="11" t="s">
        <v>109</v>
      </c>
      <c r="E21" s="9" t="s">
        <v>110</v>
      </c>
      <c r="F21" s="9"/>
      <c r="G21" s="9"/>
      <c r="H21" s="4" t="s">
        <v>111</v>
      </c>
    </row>
    <row r="22">
      <c r="B22" s="4">
        <v>18</v>
      </c>
      <c r="C22" s="7" t="s">
        <v>112</v>
      </c>
      <c r="D22" s="8" t="s">
        <v>113</v>
      </c>
      <c r="E22" s="9">
        <v>25</v>
      </c>
      <c r="F22" s="9"/>
      <c r="G22" s="9"/>
      <c r="H22" s="4"/>
    </row>
    <row r="23">
      <c r="B23" s="4">
        <v>19</v>
      </c>
      <c r="C23" s="10" t="s">
        <v>114</v>
      </c>
      <c r="D23" s="11" t="s">
        <v>115</v>
      </c>
      <c r="E23" s="9">
        <v>0</v>
      </c>
      <c r="F23" s="9"/>
      <c r="G23" s="9"/>
      <c r="H23" s="4" t="s">
        <v>15</v>
      </c>
    </row>
    <row r="24">
      <c r="B24" s="4">
        <v>20</v>
      </c>
      <c r="C24" s="10" t="s">
        <v>116</v>
      </c>
      <c r="D24" s="11" t="s">
        <v>117</v>
      </c>
      <c r="E24" s="9">
        <v>23</v>
      </c>
      <c r="F24" s="9"/>
      <c r="G24" s="9"/>
      <c r="H24" s="4"/>
    </row>
    <row r="25">
      <c r="B25" s="4">
        <v>21</v>
      </c>
      <c r="C25" s="10" t="s">
        <v>118</v>
      </c>
      <c r="D25" s="11" t="s">
        <v>119</v>
      </c>
      <c r="E25" s="4">
        <v>46</v>
      </c>
      <c r="F25" s="4"/>
      <c r="G25" s="4"/>
      <c r="H25" s="4"/>
    </row>
    <row r="26">
      <c r="B26" s="4">
        <v>22</v>
      </c>
      <c r="C26" s="10" t="s">
        <v>120</v>
      </c>
      <c r="D26" s="11" t="s">
        <v>121</v>
      </c>
      <c r="E26" s="4">
        <v>126</v>
      </c>
      <c r="F26" s="4"/>
      <c r="G26" s="4"/>
      <c r="H26" s="4"/>
    </row>
    <row r="27">
      <c r="B27" s="4">
        <v>23</v>
      </c>
      <c r="C27" s="12"/>
      <c r="D27" s="12"/>
      <c r="E27" s="4"/>
      <c r="F27" s="4"/>
      <c r="G27" s="4"/>
      <c r="H27" s="4"/>
    </row>
    <row r="28">
      <c r="B28" s="4">
        <v>24</v>
      </c>
      <c r="C28" s="12"/>
      <c r="D28" s="12"/>
      <c r="E28" s="9"/>
      <c r="F28" s="9"/>
      <c r="G28" s="9"/>
      <c r="H28" s="4"/>
    </row>
    <row r="29">
      <c r="B29" s="4">
        <v>25</v>
      </c>
      <c r="C29" s="12"/>
      <c r="D29" s="12"/>
      <c r="E29" s="4"/>
      <c r="F29" s="9"/>
      <c r="G29" s="9"/>
      <c r="H29" s="4"/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3"/>
      <c r="D31" s="3"/>
      <c r="E31" s="9"/>
      <c r="F31" s="9"/>
      <c r="G31" s="9"/>
      <c r="H31" s="4"/>
    </row>
    <row r="32">
      <c r="B32" s="4">
        <v>28</v>
      </c>
      <c r="C32" s="3"/>
      <c r="D32" s="3"/>
      <c r="E32" s="9"/>
      <c r="F32" s="9"/>
      <c r="G32" s="9"/>
      <c r="H32" s="4"/>
    </row>
    <row r="33">
      <c r="B33" s="4">
        <v>29</v>
      </c>
      <c r="C33" s="13"/>
      <c r="D33" s="13"/>
      <c r="E33" s="9"/>
      <c r="F33" s="9"/>
      <c r="G33" s="9"/>
      <c r="H33" s="4"/>
    </row>
    <row r="34">
      <c r="B34" s="4">
        <v>30</v>
      </c>
      <c r="C34" s="3"/>
      <c r="D34" s="3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4"/>
    </row>
    <row r="37" ht="45">
      <c r="C37" s="9" t="s">
        <v>60</v>
      </c>
      <c r="D37" s="9" t="s">
        <v>61</v>
      </c>
      <c r="E37" s="15"/>
    </row>
    <row r="38">
      <c r="C38" s="16" t="s">
        <v>62</v>
      </c>
      <c r="D38" s="4">
        <f>COUNTIF(E5:E34,"&lt;40")</f>
        <v>11</v>
      </c>
      <c r="E38" s="2"/>
    </row>
    <row r="39">
      <c r="C39" s="17" t="s">
        <v>63</v>
      </c>
      <c r="D39" s="4">
        <f>SUMPRODUCT((E5:E34&gt;=40)*(E5:E34&lt;=69))</f>
        <v>4</v>
      </c>
      <c r="E39" s="2"/>
    </row>
    <row r="40">
      <c r="C40" s="18" t="s">
        <v>64</v>
      </c>
      <c r="D40" s="4">
        <f>SUMPRODUCT((E5:E34&gt;=70)*(E5:E34&lt;=80))</f>
        <v>2</v>
      </c>
      <c r="E40" s="2"/>
    </row>
    <row r="41">
      <c r="C41" s="19" t="s">
        <v>65</v>
      </c>
      <c r="D41" s="4">
        <f>SUMPRODUCT((E5:E34&gt;=81)*(E5:E34&lt;=101))</f>
        <v>0</v>
      </c>
      <c r="E41" s="2"/>
    </row>
    <row r="42">
      <c r="C42" s="20" t="s">
        <v>66</v>
      </c>
      <c r="D42" s="4">
        <f>COUNTIF(E5:E34,"&gt;101")</f>
        <v>1</v>
      </c>
      <c r="E42" s="2"/>
    </row>
    <row r="43">
      <c r="C43" s="21" t="s">
        <v>67</v>
      </c>
      <c r="D43" s="22">
        <f>SUM(D38:D42)</f>
        <v>18</v>
      </c>
      <c r="E43" s="2"/>
    </row>
    <row r="44">
      <c r="C44" s="23" t="s">
        <v>68</v>
      </c>
      <c r="D44" s="24">
        <v>1</v>
      </c>
      <c r="E44" s="2"/>
    </row>
    <row r="45">
      <c r="C45" s="25" t="s">
        <v>69</v>
      </c>
      <c r="D45" s="4">
        <v>3</v>
      </c>
      <c r="E45" s="2"/>
    </row>
    <row r="46">
      <c r="C46" s="21" t="s">
        <v>70</v>
      </c>
      <c r="D46" s="22">
        <f>SUM(D43:D45)</f>
        <v>22</v>
      </c>
      <c r="E46" s="2"/>
    </row>
    <row r="49" ht="45">
      <c r="C49" s="9" t="s">
        <v>71</v>
      </c>
      <c r="D49" s="9" t="s">
        <v>61</v>
      </c>
    </row>
    <row r="50">
      <c r="C50" s="16" t="s">
        <v>62</v>
      </c>
      <c r="D50" s="4">
        <f>COUNTIF(F5:F34,"&lt;40")</f>
        <v>0</v>
      </c>
    </row>
    <row r="51">
      <c r="C51" s="17" t="s">
        <v>63</v>
      </c>
      <c r="D51" s="4">
        <f>SUMPRODUCT((F5:F34&gt;=40)*(F5:F34&lt;=69))</f>
        <v>0</v>
      </c>
    </row>
    <row r="52">
      <c r="C52" s="18" t="s">
        <v>64</v>
      </c>
      <c r="D52" s="4">
        <f>SUMPRODUCT((F5:F34&gt;=70)*(F5:F34&lt;=80))</f>
        <v>0</v>
      </c>
    </row>
    <row r="53">
      <c r="C53" s="19" t="s">
        <v>65</v>
      </c>
      <c r="D53" s="4">
        <f>SUMPRODUCT((F5:F34&gt;=81)*(F5:F34&lt;=101))</f>
        <v>0</v>
      </c>
    </row>
    <row r="54">
      <c r="C54" s="20" t="s">
        <v>66</v>
      </c>
      <c r="D54" s="4">
        <f>COUNTIF(F5:F34,"&gt;101")</f>
        <v>0</v>
      </c>
    </row>
    <row r="55">
      <c r="C55" s="21" t="s">
        <v>67</v>
      </c>
      <c r="D55" s="22">
        <f>SUM(D50:D54)</f>
        <v>0</v>
      </c>
    </row>
    <row r="56">
      <c r="C56" s="23" t="s">
        <v>68</v>
      </c>
      <c r="D56" s="24">
        <f>COUNTIF(F5:F34,"Non évaluable")</f>
        <v>0</v>
      </c>
    </row>
    <row r="57">
      <c r="C57" s="25" t="s">
        <v>69</v>
      </c>
      <c r="D57" s="4">
        <f>COUNTIF(F5:F34,"Absent")</f>
        <v>0</v>
      </c>
    </row>
    <row r="58">
      <c r="C58" s="21" t="s">
        <v>70</v>
      </c>
      <c r="D58" s="22">
        <f>SUM(D55:D57)</f>
        <v>0</v>
      </c>
    </row>
    <row r="61" ht="45">
      <c r="C61" s="9" t="s">
        <v>72</v>
      </c>
      <c r="D61" s="9" t="s">
        <v>61</v>
      </c>
    </row>
    <row r="62">
      <c r="C62" s="16" t="s">
        <v>62</v>
      </c>
      <c r="D62" s="4">
        <f>COUNTIF(G5:G34,"&lt;40")</f>
        <v>0</v>
      </c>
    </row>
    <row r="63">
      <c r="C63" s="17" t="s">
        <v>63</v>
      </c>
      <c r="D63" s="4">
        <f>SUMPRODUCT((G5:G34&gt;=40)*(G5:G34&lt;=69))</f>
        <v>0</v>
      </c>
    </row>
    <row r="64">
      <c r="C64" s="18" t="s">
        <v>64</v>
      </c>
      <c r="D64" s="4">
        <f>SUMPRODUCT((G5:G34&gt;=70)*(G5:G34&lt;=80))</f>
        <v>0</v>
      </c>
    </row>
    <row r="65">
      <c r="C65" s="19" t="s">
        <v>65</v>
      </c>
      <c r="D65" s="4">
        <f>SUMPRODUCT((G5:G34&gt;=81)*(G5:G34&lt;=101))</f>
        <v>0</v>
      </c>
    </row>
    <row r="66">
      <c r="C66" s="20" t="s">
        <v>66</v>
      </c>
      <c r="D66" s="4">
        <f>COUNTIF(G5:G34,"&gt;101")</f>
        <v>0</v>
      </c>
    </row>
    <row r="67">
      <c r="C67" s="21" t="s">
        <v>67</v>
      </c>
      <c r="D67" s="22">
        <f>SUM(D62:D66)</f>
        <v>0</v>
      </c>
    </row>
    <row r="68">
      <c r="C68" s="23" t="s">
        <v>68</v>
      </c>
      <c r="D68" s="24">
        <f>COUNTIF(G5:G34,"Non évaluable")</f>
        <v>0</v>
      </c>
    </row>
    <row r="69">
      <c r="C69" s="25" t="s">
        <v>69</v>
      </c>
      <c r="D69" s="4">
        <f>COUNTIF(G5:G34,"Absent")</f>
        <v>0</v>
      </c>
    </row>
    <row r="70">
      <c r="C70" s="21" t="s">
        <v>70</v>
      </c>
      <c r="D70" s="22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4100BF-00E6-461C-A761-00BA00FC0065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95005C-00D8-4A79-8FC9-004A00910069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65000D-006F-4865-8AC9-00BC004000FC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FD00D6-0087-4998-AB54-00FA00980079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DF00E1-004C-4776-AC4B-008D00900084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0000EC-0082-4904-B9D6-0025002C00DE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91008D-00A8-4E18-BC4A-009A00A800C2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9200D5-0078-4D0E-9932-00A200870040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8D005E-0014-47AF-AB73-003200630008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C80044-00D0-4406-9D34-00E400840040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C70022-007D-4686-8AE6-00F000DE0079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4400A5-0075-4D3C-BF47-009F00C40004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2B0015-0022-4FEB-9ACE-00C300D700D8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430074-00B3-4BCA-9479-006F00F900A6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K74" activeCellId="0" sqref="K74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0</v>
      </c>
      <c r="D2" s="4" t="s">
        <v>122</v>
      </c>
      <c r="F2" s="3" t="s">
        <v>2</v>
      </c>
      <c r="G2" s="3" t="s">
        <v>123</v>
      </c>
    </row>
    <row r="4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>
      <c r="B5" s="4">
        <v>1</v>
      </c>
      <c r="C5" s="7" t="s">
        <v>124</v>
      </c>
      <c r="D5" s="8" t="s">
        <v>125</v>
      </c>
      <c r="E5" s="9">
        <v>35</v>
      </c>
      <c r="F5" s="9"/>
      <c r="G5" s="9"/>
      <c r="H5" s="9"/>
    </row>
    <row r="6">
      <c r="B6" s="4">
        <v>2</v>
      </c>
      <c r="C6" s="10" t="s">
        <v>126</v>
      </c>
      <c r="D6" s="11" t="s">
        <v>127</v>
      </c>
      <c r="E6" s="9">
        <v>0</v>
      </c>
      <c r="F6" s="9"/>
      <c r="G6" s="9"/>
      <c r="H6" s="9" t="s">
        <v>15</v>
      </c>
    </row>
    <row r="7">
      <c r="B7" s="4">
        <v>3</v>
      </c>
      <c r="C7" s="10" t="s">
        <v>128</v>
      </c>
      <c r="D7" s="11" t="s">
        <v>129</v>
      </c>
      <c r="E7" s="9">
        <v>0</v>
      </c>
      <c r="F7" s="9"/>
      <c r="G7" s="9"/>
      <c r="H7" s="9" t="s">
        <v>15</v>
      </c>
    </row>
    <row r="8">
      <c r="B8" s="4">
        <v>4</v>
      </c>
      <c r="C8" s="10" t="s">
        <v>130</v>
      </c>
      <c r="D8" s="11" t="s">
        <v>131</v>
      </c>
      <c r="E8" s="9">
        <v>73</v>
      </c>
      <c r="F8" s="9"/>
      <c r="G8" s="9"/>
      <c r="H8" s="9"/>
    </row>
    <row r="9" ht="15" customHeight="1">
      <c r="B9" s="4">
        <v>5</v>
      </c>
      <c r="C9" s="10" t="s">
        <v>132</v>
      </c>
      <c r="D9" s="11" t="s">
        <v>133</v>
      </c>
      <c r="E9" s="9">
        <v>0</v>
      </c>
      <c r="F9" s="9"/>
      <c r="G9" s="9"/>
      <c r="H9" s="9" t="s">
        <v>15</v>
      </c>
    </row>
    <row r="10">
      <c r="B10" s="4">
        <v>6</v>
      </c>
      <c r="C10" s="10" t="s">
        <v>134</v>
      </c>
      <c r="D10" s="11" t="s">
        <v>135</v>
      </c>
      <c r="E10" s="9">
        <v>0</v>
      </c>
      <c r="F10" s="9"/>
      <c r="G10" s="9"/>
      <c r="H10" s="9" t="s">
        <v>15</v>
      </c>
    </row>
    <row r="11">
      <c r="B11" s="4">
        <v>7</v>
      </c>
      <c r="C11" s="10" t="s">
        <v>136</v>
      </c>
      <c r="D11" s="11" t="s">
        <v>137</v>
      </c>
      <c r="E11" s="9">
        <v>28</v>
      </c>
      <c r="F11" s="9"/>
      <c r="G11" s="9"/>
      <c r="H11" s="9"/>
    </row>
    <row r="12">
      <c r="B12" s="4">
        <v>8</v>
      </c>
      <c r="C12" s="10" t="s">
        <v>16</v>
      </c>
      <c r="D12" s="11" t="s">
        <v>138</v>
      </c>
      <c r="E12" s="9">
        <v>0</v>
      </c>
      <c r="F12" s="9"/>
      <c r="G12" s="9"/>
      <c r="H12" s="9" t="s">
        <v>15</v>
      </c>
    </row>
    <row r="13">
      <c r="B13" s="4">
        <v>9</v>
      </c>
      <c r="C13" s="10" t="s">
        <v>139</v>
      </c>
      <c r="D13" s="11" t="s">
        <v>140</v>
      </c>
      <c r="E13" s="9" t="s">
        <v>12</v>
      </c>
      <c r="F13" s="9"/>
      <c r="G13" s="9"/>
      <c r="H13" s="9"/>
    </row>
    <row r="14">
      <c r="B14" s="4">
        <v>10</v>
      </c>
      <c r="C14" s="10" t="s">
        <v>141</v>
      </c>
      <c r="D14" s="11" t="s">
        <v>142</v>
      </c>
      <c r="E14" s="9">
        <v>0</v>
      </c>
      <c r="F14" s="9"/>
      <c r="G14" s="9"/>
      <c r="H14" s="9" t="s">
        <v>15</v>
      </c>
    </row>
    <row r="15">
      <c r="B15" s="4">
        <v>11</v>
      </c>
      <c r="C15" s="10" t="s">
        <v>143</v>
      </c>
      <c r="D15" s="11" t="s">
        <v>144</v>
      </c>
      <c r="E15" s="9">
        <v>20</v>
      </c>
      <c r="F15" s="9"/>
      <c r="G15" s="9"/>
      <c r="H15" s="9"/>
    </row>
    <row r="16" ht="15" customHeight="1">
      <c r="B16" s="4">
        <v>12</v>
      </c>
      <c r="C16" s="10" t="s">
        <v>145</v>
      </c>
      <c r="D16" s="11" t="s">
        <v>146</v>
      </c>
      <c r="E16" s="9">
        <v>125</v>
      </c>
      <c r="F16" s="9"/>
      <c r="G16" s="9"/>
      <c r="H16" s="9"/>
    </row>
    <row r="17">
      <c r="B17" s="4">
        <v>13</v>
      </c>
      <c r="C17" s="10" t="s">
        <v>147</v>
      </c>
      <c r="D17" s="11" t="s">
        <v>148</v>
      </c>
      <c r="E17" s="9">
        <v>51</v>
      </c>
      <c r="F17" s="9"/>
      <c r="G17" s="9"/>
      <c r="H17" s="9"/>
    </row>
    <row r="18">
      <c r="B18" s="4">
        <v>14</v>
      </c>
      <c r="C18" s="10" t="s">
        <v>149</v>
      </c>
      <c r="D18" s="11" t="s">
        <v>150</v>
      </c>
      <c r="E18" s="9">
        <v>0</v>
      </c>
      <c r="F18" s="9"/>
      <c r="G18" s="9"/>
      <c r="H18" s="9" t="s">
        <v>15</v>
      </c>
    </row>
    <row r="19">
      <c r="B19" s="4">
        <v>15</v>
      </c>
      <c r="C19" s="10" t="s">
        <v>151</v>
      </c>
      <c r="D19" s="11" t="s">
        <v>152</v>
      </c>
      <c r="E19" s="9">
        <v>0</v>
      </c>
      <c r="F19" s="9"/>
      <c r="G19" s="9"/>
      <c r="H19" s="9" t="s">
        <v>15</v>
      </c>
    </row>
    <row r="20">
      <c r="B20" s="4">
        <v>16</v>
      </c>
      <c r="C20" s="10" t="s">
        <v>153</v>
      </c>
      <c r="D20" s="11" t="s">
        <v>154</v>
      </c>
      <c r="E20" s="9">
        <v>53</v>
      </c>
      <c r="F20" s="9"/>
      <c r="G20" s="9"/>
      <c r="H20" s="9"/>
    </row>
    <row r="21">
      <c r="B21" s="4">
        <v>17</v>
      </c>
      <c r="C21" s="10" t="s">
        <v>155</v>
      </c>
      <c r="D21" s="11" t="s">
        <v>156</v>
      </c>
      <c r="E21" s="9">
        <v>59</v>
      </c>
      <c r="F21" s="9"/>
      <c r="G21" s="9"/>
      <c r="H21" s="4"/>
    </row>
    <row r="22">
      <c r="B22" s="4">
        <v>18</v>
      </c>
      <c r="C22" s="10" t="s">
        <v>157</v>
      </c>
      <c r="D22" s="11" t="s">
        <v>158</v>
      </c>
      <c r="E22" s="9">
        <v>51</v>
      </c>
      <c r="F22" s="9"/>
      <c r="G22" s="9"/>
      <c r="H22" s="4"/>
    </row>
    <row r="23">
      <c r="B23" s="4">
        <v>19</v>
      </c>
      <c r="C23" s="10" t="s">
        <v>159</v>
      </c>
      <c r="D23" s="11" t="s">
        <v>160</v>
      </c>
      <c r="E23" s="9">
        <v>0</v>
      </c>
      <c r="F23" s="9"/>
      <c r="G23" s="9"/>
      <c r="H23" s="4" t="s">
        <v>15</v>
      </c>
    </row>
    <row r="24">
      <c r="B24" s="4">
        <v>20</v>
      </c>
      <c r="C24" s="10" t="s">
        <v>161</v>
      </c>
      <c r="D24" s="11" t="s">
        <v>162</v>
      </c>
      <c r="E24" s="9">
        <v>0</v>
      </c>
      <c r="F24" s="9"/>
      <c r="G24" s="9"/>
      <c r="H24" s="4" t="s">
        <v>15</v>
      </c>
    </row>
    <row r="25">
      <c r="B25" s="4">
        <v>21</v>
      </c>
      <c r="C25" s="10" t="s">
        <v>163</v>
      </c>
      <c r="D25" s="11" t="s">
        <v>164</v>
      </c>
      <c r="E25" s="4">
        <v>0</v>
      </c>
      <c r="F25" s="4"/>
      <c r="G25" s="4"/>
      <c r="H25" s="4" t="s">
        <v>15</v>
      </c>
    </row>
    <row r="26">
      <c r="B26" s="4">
        <v>22</v>
      </c>
      <c r="C26" s="10" t="s">
        <v>114</v>
      </c>
      <c r="D26" s="11" t="s">
        <v>165</v>
      </c>
      <c r="E26" s="4">
        <v>14</v>
      </c>
      <c r="F26" s="4"/>
      <c r="G26" s="4"/>
      <c r="H26" s="4"/>
    </row>
    <row r="27">
      <c r="B27" s="4">
        <v>23</v>
      </c>
      <c r="C27" s="10" t="s">
        <v>166</v>
      </c>
      <c r="D27" s="11" t="s">
        <v>167</v>
      </c>
      <c r="E27" s="4">
        <v>55</v>
      </c>
      <c r="F27" s="4"/>
      <c r="G27" s="4"/>
      <c r="H27" s="4"/>
    </row>
    <row r="28">
      <c r="B28" s="4">
        <v>24</v>
      </c>
      <c r="C28" s="10" t="s">
        <v>168</v>
      </c>
      <c r="D28" s="11" t="s">
        <v>169</v>
      </c>
      <c r="E28" s="9">
        <v>67</v>
      </c>
      <c r="F28" s="9"/>
      <c r="G28" s="9"/>
      <c r="H28" s="4"/>
    </row>
    <row r="29">
      <c r="B29" s="4">
        <v>25</v>
      </c>
      <c r="C29" s="12"/>
      <c r="D29" s="12"/>
      <c r="E29" s="4"/>
      <c r="F29" s="9"/>
      <c r="G29" s="9"/>
      <c r="H29" s="4"/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3"/>
      <c r="D31" s="3"/>
      <c r="E31" s="9"/>
      <c r="F31" s="9"/>
      <c r="G31" s="9"/>
      <c r="H31" s="4"/>
    </row>
    <row r="32">
      <c r="B32" s="4">
        <v>28</v>
      </c>
      <c r="C32" s="3"/>
      <c r="D32" s="3"/>
      <c r="E32" s="9"/>
      <c r="F32" s="9"/>
      <c r="G32" s="9"/>
      <c r="H32" s="4"/>
    </row>
    <row r="33">
      <c r="B33" s="4">
        <v>29</v>
      </c>
      <c r="C33" s="13"/>
      <c r="D33" s="13"/>
      <c r="E33" s="9"/>
      <c r="F33" s="9"/>
      <c r="G33" s="9"/>
      <c r="H33" s="4"/>
    </row>
    <row r="34">
      <c r="B34" s="4">
        <v>30</v>
      </c>
      <c r="C34" s="3"/>
      <c r="D34" s="3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4"/>
    </row>
    <row r="37" ht="42.75">
      <c r="C37" s="9" t="s">
        <v>60</v>
      </c>
      <c r="D37" s="9" t="s">
        <v>61</v>
      </c>
      <c r="E37" s="15"/>
    </row>
    <row r="38">
      <c r="C38" s="16" t="s">
        <v>62</v>
      </c>
      <c r="D38" s="4">
        <f>COUNTIF(E5:E34,"&lt;40")</f>
        <v>15</v>
      </c>
      <c r="E38" s="2"/>
    </row>
    <row r="39">
      <c r="C39" s="17" t="s">
        <v>63</v>
      </c>
      <c r="D39" s="4">
        <f>SUMPRODUCT((E5:E34&gt;=40)*(E5:E34&lt;=69))</f>
        <v>6</v>
      </c>
      <c r="E39" s="2"/>
    </row>
    <row r="40">
      <c r="C40" s="18" t="s">
        <v>64</v>
      </c>
      <c r="D40" s="4">
        <f>SUMPRODUCT((E5:E34&gt;=70)*(E5:E34&lt;=80))</f>
        <v>1</v>
      </c>
      <c r="E40" s="2"/>
    </row>
    <row r="41">
      <c r="C41" s="19" t="s">
        <v>65</v>
      </c>
      <c r="D41" s="4">
        <f>SUMPRODUCT((E5:E34&gt;=81)*(E5:E34&lt;=101))</f>
        <v>0</v>
      </c>
      <c r="E41" s="2"/>
    </row>
    <row r="42">
      <c r="C42" s="20" t="s">
        <v>66</v>
      </c>
      <c r="D42" s="4">
        <f>COUNTIF(E5:E34,"&gt;101")</f>
        <v>1</v>
      </c>
      <c r="E42" s="2"/>
    </row>
    <row r="43">
      <c r="C43" s="21" t="s">
        <v>67</v>
      </c>
      <c r="D43" s="22">
        <f>SUM(D38:D42)</f>
        <v>23</v>
      </c>
      <c r="E43" s="2"/>
    </row>
    <row r="44">
      <c r="C44" s="23" t="s">
        <v>68</v>
      </c>
      <c r="D44" s="24">
        <f>COUNTIF(E5:E34,"Non évaluable")</f>
        <v>0</v>
      </c>
      <c r="E44" s="2"/>
    </row>
    <row r="45">
      <c r="C45" s="25" t="s">
        <v>69</v>
      </c>
      <c r="D45" s="4">
        <f>COUNTIF(E5:E34,"Absent")</f>
        <v>0</v>
      </c>
      <c r="E45" s="2"/>
    </row>
    <row r="46">
      <c r="C46" s="21" t="s">
        <v>70</v>
      </c>
      <c r="D46" s="22">
        <f>SUM(D43:D45)</f>
        <v>23</v>
      </c>
      <c r="E46" s="2"/>
    </row>
    <row r="49" ht="42.75">
      <c r="C49" s="9" t="s">
        <v>71</v>
      </c>
      <c r="D49" s="9" t="s">
        <v>61</v>
      </c>
    </row>
    <row r="50">
      <c r="C50" s="16" t="s">
        <v>62</v>
      </c>
      <c r="D50" s="4">
        <f>COUNTIF(F5:F34,"&lt;40")</f>
        <v>0</v>
      </c>
    </row>
    <row r="51">
      <c r="C51" s="17" t="s">
        <v>63</v>
      </c>
      <c r="D51" s="4">
        <f>SUMPRODUCT((F5:F34&gt;=40)*(F5:F34&lt;=69))</f>
        <v>0</v>
      </c>
    </row>
    <row r="52">
      <c r="C52" s="18" t="s">
        <v>64</v>
      </c>
      <c r="D52" s="4">
        <f>SUMPRODUCT((F5:F34&gt;=70)*(F5:F34&lt;=80))</f>
        <v>0</v>
      </c>
    </row>
    <row r="53">
      <c r="C53" s="19" t="s">
        <v>65</v>
      </c>
      <c r="D53" s="4">
        <f>SUMPRODUCT((F5:F34&gt;=81)*(F5:F34&lt;=101))</f>
        <v>0</v>
      </c>
    </row>
    <row r="54">
      <c r="C54" s="20" t="s">
        <v>66</v>
      </c>
      <c r="D54" s="4">
        <f>COUNTIF(F5:F34,"&gt;101")</f>
        <v>0</v>
      </c>
    </row>
    <row r="55">
      <c r="C55" s="21" t="s">
        <v>67</v>
      </c>
      <c r="D55" s="22">
        <f>SUM(D50:D54)</f>
        <v>0</v>
      </c>
    </row>
    <row r="56">
      <c r="C56" s="23" t="s">
        <v>68</v>
      </c>
      <c r="D56" s="24">
        <f>COUNTIF(F5:F34,"Non évaluable")</f>
        <v>0</v>
      </c>
    </row>
    <row r="57">
      <c r="C57" s="25" t="s">
        <v>69</v>
      </c>
      <c r="D57" s="4">
        <f>COUNTIF(F5:F34,"Absent")</f>
        <v>0</v>
      </c>
    </row>
    <row r="58">
      <c r="C58" s="21" t="s">
        <v>70</v>
      </c>
      <c r="D58" s="22">
        <f>SUM(D55:D57)</f>
        <v>0</v>
      </c>
    </row>
    <row r="61" ht="42.75">
      <c r="C61" s="9" t="s">
        <v>72</v>
      </c>
      <c r="D61" s="9" t="s">
        <v>61</v>
      </c>
    </row>
    <row r="62">
      <c r="C62" s="16" t="s">
        <v>62</v>
      </c>
      <c r="D62" s="4">
        <f>COUNTIF(G5:G34,"&lt;40")</f>
        <v>0</v>
      </c>
    </row>
    <row r="63">
      <c r="C63" s="17" t="s">
        <v>63</v>
      </c>
      <c r="D63" s="4">
        <f>SUMPRODUCT((G5:G34&gt;=40)*(G5:G34&lt;=69))</f>
        <v>0</v>
      </c>
    </row>
    <row r="64">
      <c r="C64" s="18" t="s">
        <v>64</v>
      </c>
      <c r="D64" s="4">
        <f>SUMPRODUCT((G5:G34&gt;=70)*(G5:G34&lt;=80))</f>
        <v>0</v>
      </c>
    </row>
    <row r="65">
      <c r="C65" s="19" t="s">
        <v>65</v>
      </c>
      <c r="D65" s="4">
        <f>SUMPRODUCT((G5:G34&gt;=81)*(G5:G34&lt;=101))</f>
        <v>0</v>
      </c>
    </row>
    <row r="66">
      <c r="C66" s="20" t="s">
        <v>66</v>
      </c>
      <c r="D66" s="4">
        <f>COUNTIF(G5:G34,"&gt;101")</f>
        <v>0</v>
      </c>
    </row>
    <row r="67">
      <c r="C67" s="21" t="s">
        <v>67</v>
      </c>
      <c r="D67" s="22">
        <f>SUM(D62:D66)</f>
        <v>0</v>
      </c>
    </row>
    <row r="68">
      <c r="C68" s="23" t="s">
        <v>68</v>
      </c>
      <c r="D68" s="24">
        <f>COUNTIF(G5:G34,"Non évaluable")</f>
        <v>0</v>
      </c>
    </row>
    <row r="69">
      <c r="C69" s="25" t="s">
        <v>69</v>
      </c>
      <c r="D69" s="4">
        <f>COUNTIF(G5:G34,"Absent")</f>
        <v>0</v>
      </c>
    </row>
    <row r="70">
      <c r="C70" s="21" t="s">
        <v>70</v>
      </c>
      <c r="D70" s="22">
        <f>SUM(D67:D69)</f>
        <v>0</v>
      </c>
    </row>
    <row r="74" ht="15">
      <c r="K74" s="1"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greaterThan" id="{00E500DF-00F6-43E1-93C8-00D400640092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CC003A-009D-4DF4-B5A4-00F8007F00BA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C6008B-0068-4F20-8368-005300FE0074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40006F-00E6-4FAE-90D7-007200FB0062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F30012-0038-4C39-9E7F-00590043004B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1B0077-0023-41A7-9E7F-00E9000A00B7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8" operator="containsText" text="Non évaluable" id="{00950007-0007-4433-B43C-007B00CB0021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7" operator="greaterThan" id="{00AB00F1-0030-4A60-93F6-00C100790002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3A009F-00E9-4D82-8573-00D7004A0073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CD00B6-005D-49AC-A70C-00E5008800F3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3A00F1-0016-4E38-9FE3-000F00310028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56009B-00DC-4DE3-9029-00EB00B20090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4F00E2-00A2-435C-923C-000300720026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1" operator="containsText" text="Non évaluable" id="{004D00A4-00A0-4B25-82A3-00EA00C8002B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J37" activeCellId="0" sqref="J37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0</v>
      </c>
      <c r="D2" s="4"/>
      <c r="F2" s="3" t="s">
        <v>2</v>
      </c>
      <c r="G2" s="3"/>
    </row>
    <row r="4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>
      <c r="B5" s="4">
        <v>1</v>
      </c>
      <c r="C5" s="13"/>
      <c r="D5" s="13"/>
      <c r="E5" s="9"/>
      <c r="F5" s="9"/>
      <c r="G5" s="9"/>
      <c r="H5" s="9"/>
    </row>
    <row r="6">
      <c r="B6" s="4">
        <v>2</v>
      </c>
      <c r="C6" s="13"/>
      <c r="D6" s="13"/>
      <c r="E6" s="9"/>
      <c r="F6" s="9"/>
      <c r="G6" s="9"/>
      <c r="H6" s="9"/>
    </row>
    <row r="7">
      <c r="B7" s="4">
        <v>3</v>
      </c>
      <c r="C7" s="13"/>
      <c r="D7" s="13"/>
      <c r="E7" s="9"/>
      <c r="F7" s="9"/>
      <c r="G7" s="9"/>
      <c r="H7" s="9"/>
    </row>
    <row r="8">
      <c r="B8" s="4">
        <v>4</v>
      </c>
      <c r="C8" s="13"/>
      <c r="D8" s="13"/>
      <c r="E8" s="9"/>
      <c r="F8" s="9"/>
      <c r="G8" s="9"/>
      <c r="H8" s="9"/>
    </row>
    <row r="9" ht="15" customHeight="1">
      <c r="B9" s="4">
        <v>5</v>
      </c>
      <c r="C9" s="13"/>
      <c r="D9" s="13"/>
      <c r="E9" s="9"/>
      <c r="F9" s="9"/>
      <c r="G9" s="9"/>
      <c r="H9" s="9"/>
    </row>
    <row r="10">
      <c r="B10" s="4">
        <v>6</v>
      </c>
      <c r="C10" s="13"/>
      <c r="D10" s="13"/>
      <c r="E10" s="9"/>
      <c r="F10" s="9"/>
      <c r="G10" s="9"/>
      <c r="H10" s="9"/>
    </row>
    <row r="11">
      <c r="B11" s="4">
        <v>7</v>
      </c>
      <c r="C11" s="13"/>
      <c r="D11" s="13"/>
      <c r="E11" s="9"/>
      <c r="F11" s="9"/>
      <c r="G11" s="9"/>
      <c r="H11" s="9"/>
    </row>
    <row r="12">
      <c r="B12" s="4">
        <v>8</v>
      </c>
      <c r="C12" s="13"/>
      <c r="D12" s="13"/>
      <c r="E12" s="9"/>
      <c r="F12" s="9"/>
      <c r="G12" s="9"/>
      <c r="H12" s="9"/>
    </row>
    <row r="13">
      <c r="B13" s="4">
        <v>9</v>
      </c>
      <c r="C13" s="13"/>
      <c r="D13" s="13"/>
      <c r="E13" s="9"/>
      <c r="F13" s="9"/>
      <c r="G13" s="9"/>
      <c r="H13" s="9"/>
    </row>
    <row r="14">
      <c r="B14" s="4">
        <v>10</v>
      </c>
      <c r="C14" s="13"/>
      <c r="D14" s="13"/>
      <c r="E14" s="9"/>
      <c r="F14" s="9"/>
      <c r="G14" s="9"/>
      <c r="H14" s="9"/>
    </row>
    <row r="15">
      <c r="B15" s="4">
        <v>11</v>
      </c>
      <c r="C15" s="13"/>
      <c r="D15" s="13"/>
      <c r="E15" s="9"/>
      <c r="F15" s="9"/>
      <c r="G15" s="9"/>
      <c r="H15" s="9"/>
    </row>
    <row r="16" ht="15" customHeight="1">
      <c r="B16" s="4">
        <v>12</v>
      </c>
      <c r="C16" s="13"/>
      <c r="D16" s="13"/>
      <c r="E16" s="9"/>
      <c r="F16" s="9"/>
      <c r="G16" s="9"/>
      <c r="H16" s="9"/>
    </row>
    <row r="17">
      <c r="B17" s="4">
        <v>13</v>
      </c>
      <c r="C17" s="13"/>
      <c r="D17" s="13"/>
      <c r="E17" s="9"/>
      <c r="F17" s="9"/>
      <c r="G17" s="9"/>
      <c r="H17" s="9"/>
    </row>
    <row r="18">
      <c r="B18" s="4">
        <v>14</v>
      </c>
      <c r="C18" s="13"/>
      <c r="D18" s="13"/>
      <c r="E18" s="9"/>
      <c r="F18" s="9"/>
      <c r="G18" s="9"/>
      <c r="H18" s="9"/>
    </row>
    <row r="19">
      <c r="B19" s="4">
        <v>15</v>
      </c>
      <c r="C19" s="13"/>
      <c r="D19" s="13"/>
      <c r="E19" s="9"/>
      <c r="F19" s="9"/>
      <c r="G19" s="9"/>
      <c r="H19" s="9"/>
    </row>
    <row r="20">
      <c r="B20" s="4">
        <v>16</v>
      </c>
      <c r="C20" s="13"/>
      <c r="D20" s="13"/>
      <c r="E20" s="9"/>
      <c r="F20" s="9"/>
      <c r="G20" s="9"/>
      <c r="H20" s="9"/>
    </row>
    <row r="21">
      <c r="B21" s="4">
        <v>17</v>
      </c>
      <c r="C21" s="13"/>
      <c r="D21" s="13"/>
      <c r="E21" s="9"/>
      <c r="F21" s="9"/>
      <c r="G21" s="9"/>
      <c r="H21" s="4"/>
    </row>
    <row r="22">
      <c r="B22" s="4">
        <v>18</v>
      </c>
      <c r="C22" s="13"/>
      <c r="D22" s="13"/>
      <c r="E22" s="9"/>
      <c r="F22" s="9"/>
      <c r="G22" s="9"/>
      <c r="H22" s="4"/>
    </row>
    <row r="23">
      <c r="B23" s="4">
        <v>19</v>
      </c>
      <c r="C23" s="3"/>
      <c r="D23" s="3"/>
      <c r="E23" s="9"/>
      <c r="F23" s="9"/>
      <c r="G23" s="9"/>
      <c r="H23" s="4"/>
    </row>
    <row r="24">
      <c r="B24" s="4">
        <v>20</v>
      </c>
      <c r="C24" s="12"/>
      <c r="D24" s="12"/>
      <c r="E24" s="9"/>
      <c r="F24" s="9"/>
      <c r="G24" s="9"/>
      <c r="H24" s="4"/>
    </row>
    <row r="25">
      <c r="B25" s="4">
        <v>21</v>
      </c>
      <c r="C25" s="12"/>
      <c r="D25" s="12"/>
      <c r="E25" s="4"/>
      <c r="F25" s="4"/>
      <c r="G25" s="4"/>
      <c r="H25" s="4"/>
    </row>
    <row r="26">
      <c r="B26" s="4">
        <v>22</v>
      </c>
      <c r="C26" s="12"/>
      <c r="D26" s="12"/>
      <c r="E26" s="4"/>
      <c r="F26" s="4"/>
      <c r="G26" s="4"/>
      <c r="H26" s="4"/>
    </row>
    <row r="27">
      <c r="B27" s="4">
        <v>23</v>
      </c>
      <c r="C27" s="12"/>
      <c r="D27" s="12"/>
      <c r="E27" s="4"/>
      <c r="F27" s="4"/>
      <c r="G27" s="4"/>
      <c r="H27" s="4"/>
    </row>
    <row r="28">
      <c r="B28" s="4">
        <v>24</v>
      </c>
      <c r="C28" s="12"/>
      <c r="D28" s="12"/>
      <c r="E28" s="9"/>
      <c r="F28" s="9"/>
      <c r="G28" s="9"/>
      <c r="H28" s="4"/>
    </row>
    <row r="29">
      <c r="B29" s="4">
        <v>25</v>
      </c>
      <c r="C29" s="12"/>
      <c r="D29" s="12"/>
      <c r="E29" s="4"/>
      <c r="F29" s="9"/>
      <c r="G29" s="9"/>
      <c r="H29" s="4"/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3"/>
      <c r="D31" s="3"/>
      <c r="E31" s="9"/>
      <c r="F31" s="9"/>
      <c r="G31" s="9"/>
      <c r="H31" s="4"/>
    </row>
    <row r="32">
      <c r="B32" s="4">
        <v>28</v>
      </c>
      <c r="C32" s="3"/>
      <c r="D32" s="3"/>
      <c r="E32" s="9"/>
      <c r="F32" s="9"/>
      <c r="G32" s="9"/>
      <c r="H32" s="4"/>
    </row>
    <row r="33">
      <c r="B33" s="4">
        <v>29</v>
      </c>
      <c r="C33" s="13"/>
      <c r="D33" s="13"/>
      <c r="E33" s="9"/>
      <c r="F33" s="9"/>
      <c r="G33" s="9"/>
      <c r="H33" s="4"/>
    </row>
    <row r="34">
      <c r="B34" s="4">
        <v>30</v>
      </c>
      <c r="C34" s="3"/>
      <c r="D34" s="3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4"/>
    </row>
    <row r="37" ht="45">
      <c r="C37" s="9" t="s">
        <v>60</v>
      </c>
      <c r="D37" s="9" t="s">
        <v>61</v>
      </c>
      <c r="E37" s="15"/>
    </row>
    <row r="38">
      <c r="C38" s="16" t="s">
        <v>62</v>
      </c>
      <c r="D38" s="4">
        <f>COUNTIF(E5:E34,"&lt;40")</f>
        <v>0</v>
      </c>
      <c r="E38" s="2"/>
    </row>
    <row r="39">
      <c r="C39" s="17" t="s">
        <v>63</v>
      </c>
      <c r="D39" s="4">
        <f>SUMPRODUCT((E5:E34&gt;=40)*(E5:E34&lt;=69))</f>
        <v>0</v>
      </c>
      <c r="E39" s="2"/>
    </row>
    <row r="40">
      <c r="C40" s="18" t="s">
        <v>64</v>
      </c>
      <c r="D40" s="4">
        <f>SUMPRODUCT((E5:E34&gt;=70)*(E5:E34&lt;=80))</f>
        <v>0</v>
      </c>
      <c r="E40" s="2"/>
    </row>
    <row r="41">
      <c r="C41" s="19" t="s">
        <v>65</v>
      </c>
      <c r="D41" s="4">
        <f>SUMPRODUCT((E5:E34&gt;=81)*(E5:E34&lt;=101))</f>
        <v>0</v>
      </c>
      <c r="E41" s="2"/>
    </row>
    <row r="42">
      <c r="C42" s="20" t="s">
        <v>66</v>
      </c>
      <c r="D42" s="4">
        <f>COUNTIF(E5:E34,"&gt;101")</f>
        <v>0</v>
      </c>
      <c r="E42" s="2"/>
    </row>
    <row r="43">
      <c r="C43" s="21" t="s">
        <v>67</v>
      </c>
      <c r="D43" s="22">
        <f>SUM(D38:D42)</f>
        <v>0</v>
      </c>
      <c r="E43" s="2"/>
    </row>
    <row r="44">
      <c r="C44" s="23" t="s">
        <v>68</v>
      </c>
      <c r="D44" s="24">
        <f>COUNTIF(E5:E34,"Non évaluable")</f>
        <v>0</v>
      </c>
      <c r="E44" s="2"/>
    </row>
    <row r="45">
      <c r="C45" s="25" t="s">
        <v>69</v>
      </c>
      <c r="D45" s="4">
        <f>COUNTIF(E5:E34,"Absent")</f>
        <v>0</v>
      </c>
      <c r="E45" s="2"/>
    </row>
    <row r="46">
      <c r="C46" s="21" t="s">
        <v>70</v>
      </c>
      <c r="D46" s="22">
        <f>SUM(D43:D45)</f>
        <v>0</v>
      </c>
      <c r="E46" s="2"/>
    </row>
    <row r="49" ht="45">
      <c r="C49" s="9" t="s">
        <v>71</v>
      </c>
      <c r="D49" s="9" t="s">
        <v>61</v>
      </c>
    </row>
    <row r="50">
      <c r="C50" s="16" t="s">
        <v>62</v>
      </c>
      <c r="D50" s="4">
        <f>COUNTIF(F5:F34,"&lt;40")</f>
        <v>0</v>
      </c>
    </row>
    <row r="51">
      <c r="C51" s="17" t="s">
        <v>63</v>
      </c>
      <c r="D51" s="4">
        <f>SUMPRODUCT((F5:F34&gt;=40)*(F5:F34&lt;=69))</f>
        <v>0</v>
      </c>
    </row>
    <row r="52">
      <c r="C52" s="18" t="s">
        <v>64</v>
      </c>
      <c r="D52" s="4">
        <f>SUMPRODUCT((F5:F34&gt;=70)*(F5:F34&lt;=80))</f>
        <v>0</v>
      </c>
    </row>
    <row r="53">
      <c r="C53" s="19" t="s">
        <v>65</v>
      </c>
      <c r="D53" s="4">
        <f>SUMPRODUCT((F5:F34&gt;=81)*(F5:F34&lt;=101))</f>
        <v>0</v>
      </c>
    </row>
    <row r="54">
      <c r="C54" s="20" t="s">
        <v>66</v>
      </c>
      <c r="D54" s="4">
        <f>COUNTIF(F5:F34,"&gt;101")</f>
        <v>0</v>
      </c>
    </row>
    <row r="55">
      <c r="C55" s="21" t="s">
        <v>67</v>
      </c>
      <c r="D55" s="22">
        <f>SUM(D50:D54)</f>
        <v>0</v>
      </c>
    </row>
    <row r="56">
      <c r="C56" s="23" t="s">
        <v>68</v>
      </c>
      <c r="D56" s="24">
        <f>COUNTIF(F5:F34,"Non évaluable")</f>
        <v>0</v>
      </c>
    </row>
    <row r="57">
      <c r="C57" s="25" t="s">
        <v>69</v>
      </c>
      <c r="D57" s="4">
        <f>COUNTIF(F5:F34,"Absent")</f>
        <v>0</v>
      </c>
    </row>
    <row r="58">
      <c r="C58" s="21" t="s">
        <v>70</v>
      </c>
      <c r="D58" s="22">
        <f>SUM(D55:D57)</f>
        <v>0</v>
      </c>
    </row>
    <row r="61" ht="45">
      <c r="C61" s="9" t="s">
        <v>72</v>
      </c>
      <c r="D61" s="9" t="s">
        <v>61</v>
      </c>
    </row>
    <row r="62">
      <c r="C62" s="16" t="s">
        <v>62</v>
      </c>
      <c r="D62" s="4">
        <f>COUNTIF(G5:G34,"&lt;40")</f>
        <v>0</v>
      </c>
    </row>
    <row r="63">
      <c r="C63" s="17" t="s">
        <v>63</v>
      </c>
      <c r="D63" s="4">
        <f>SUMPRODUCT((G5:G34&gt;=40)*(G5:G34&lt;=69))</f>
        <v>0</v>
      </c>
    </row>
    <row r="64">
      <c r="C64" s="18" t="s">
        <v>64</v>
      </c>
      <c r="D64" s="4">
        <f>SUMPRODUCT((G5:G34&gt;=70)*(G5:G34&lt;=80))</f>
        <v>0</v>
      </c>
    </row>
    <row r="65">
      <c r="C65" s="19" t="s">
        <v>65</v>
      </c>
      <c r="D65" s="4">
        <f>SUMPRODUCT((G5:G34&gt;=81)*(G5:G34&lt;=101))</f>
        <v>0</v>
      </c>
    </row>
    <row r="66">
      <c r="C66" s="20" t="s">
        <v>66</v>
      </c>
      <c r="D66" s="4">
        <f>COUNTIF(G5:G34,"&gt;101")</f>
        <v>0</v>
      </c>
    </row>
    <row r="67">
      <c r="C67" s="21" t="s">
        <v>67</v>
      </c>
      <c r="D67" s="22">
        <f>SUM(D62:D66)</f>
        <v>0</v>
      </c>
    </row>
    <row r="68">
      <c r="C68" s="23" t="s">
        <v>68</v>
      </c>
      <c r="D68" s="24">
        <f>COUNTIF(G5:G34,"Non évaluable")</f>
        <v>0</v>
      </c>
    </row>
    <row r="69">
      <c r="C69" s="25" t="s">
        <v>69</v>
      </c>
      <c r="D69" s="4">
        <f>COUNTIF(G5:G34,"Absent")</f>
        <v>0</v>
      </c>
    </row>
    <row r="70">
      <c r="C70" s="21" t="s">
        <v>70</v>
      </c>
      <c r="D70" s="22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5A0044-0099-42CA-AE0F-00A800B300D1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310085-00E5-430B-BC2F-004A002F004C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560003-00BC-4D2B-89D1-00DA00880057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5E00F6-00D1-4A8D-9D4D-002D00ED0084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8400A9-00AD-4738-80FC-0068009F0085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2F0019-0039-42D8-A7F1-00B300F300DC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340042-00E6-43B0-8F39-00E300F300C1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C600BE-00D4-4241-AD6E-00DE006F00D3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B00030-00BE-4ED4-8DC1-001500270073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DE00B8-00B2-481D-B17D-009800E400B1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54008A-000D-4481-8813-00CB009B00A5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B00084-0073-4A3C-A135-00B40068007D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08001E-008C-4D57-9FE5-005C0099009A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0E006C-0049-4669-A8DD-009100B70070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K63" activeCellId="0" sqref="K63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170</v>
      </c>
      <c r="D2" s="4"/>
      <c r="F2" s="3" t="s">
        <v>2</v>
      </c>
      <c r="G2" s="3"/>
    </row>
    <row r="4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>
      <c r="B5" s="4">
        <v>1</v>
      </c>
      <c r="C5" s="13" t="s">
        <v>171</v>
      </c>
      <c r="D5" s="13" t="s">
        <v>172</v>
      </c>
      <c r="E5" s="9">
        <v>4</v>
      </c>
      <c r="F5" s="9" t="s">
        <v>173</v>
      </c>
      <c r="G5" s="9"/>
      <c r="H5" s="9"/>
    </row>
    <row r="6">
      <c r="B6" s="4">
        <v>2</v>
      </c>
      <c r="C6" s="13" t="s">
        <v>174</v>
      </c>
      <c r="D6" s="13" t="s">
        <v>175</v>
      </c>
      <c r="E6" s="9">
        <v>0</v>
      </c>
      <c r="F6" s="9" t="s">
        <v>110</v>
      </c>
      <c r="G6" s="9"/>
      <c r="H6" s="9" t="s">
        <v>176</v>
      </c>
    </row>
    <row r="7">
      <c r="B7" s="4">
        <v>3</v>
      </c>
      <c r="C7" s="13" t="s">
        <v>174</v>
      </c>
      <c r="D7" s="13" t="s">
        <v>177</v>
      </c>
      <c r="E7" s="9">
        <v>75</v>
      </c>
      <c r="F7" s="9">
        <v>102</v>
      </c>
      <c r="G7" s="9"/>
      <c r="H7" s="9"/>
    </row>
    <row r="8">
      <c r="B8" s="4">
        <v>4</v>
      </c>
      <c r="C8" s="13" t="s">
        <v>178</v>
      </c>
      <c r="D8" s="13" t="s">
        <v>179</v>
      </c>
      <c r="E8" s="9">
        <v>64</v>
      </c>
      <c r="F8" s="9">
        <v>71</v>
      </c>
      <c r="G8" s="9"/>
      <c r="H8" s="9"/>
    </row>
    <row r="9" ht="15" customHeight="1">
      <c r="B9" s="4">
        <v>5</v>
      </c>
      <c r="C9" s="13" t="s">
        <v>180</v>
      </c>
      <c r="D9" s="13" t="s">
        <v>181</v>
      </c>
      <c r="E9" s="9">
        <v>95</v>
      </c>
      <c r="F9" s="9">
        <v>106</v>
      </c>
      <c r="G9" s="9"/>
      <c r="H9" s="9"/>
    </row>
    <row r="10">
      <c r="B10" s="4">
        <v>6</v>
      </c>
      <c r="C10" s="13" t="s">
        <v>182</v>
      </c>
      <c r="D10" s="13" t="s">
        <v>183</v>
      </c>
      <c r="E10" s="9">
        <v>54</v>
      </c>
      <c r="F10" s="9">
        <v>73</v>
      </c>
      <c r="G10" s="9"/>
      <c r="H10" s="9"/>
    </row>
    <row r="11">
      <c r="B11" s="4">
        <v>7</v>
      </c>
      <c r="C11" s="13" t="s">
        <v>184</v>
      </c>
      <c r="D11" s="13" t="s">
        <v>185</v>
      </c>
      <c r="E11" s="9">
        <v>63</v>
      </c>
      <c r="F11" s="9">
        <v>57</v>
      </c>
      <c r="G11" s="9"/>
      <c r="H11" s="9"/>
    </row>
    <row r="12">
      <c r="B12" s="4">
        <v>8</v>
      </c>
      <c r="C12" s="13" t="s">
        <v>186</v>
      </c>
      <c r="D12" s="13" t="s">
        <v>187</v>
      </c>
      <c r="E12" s="9">
        <v>51</v>
      </c>
      <c r="F12" s="9">
        <v>65</v>
      </c>
      <c r="G12" s="9"/>
      <c r="H12" s="9"/>
    </row>
    <row r="13">
      <c r="B13" s="4">
        <v>9</v>
      </c>
      <c r="C13" s="13" t="s">
        <v>188</v>
      </c>
      <c r="D13" s="13" t="s">
        <v>189</v>
      </c>
      <c r="E13" s="9">
        <v>129</v>
      </c>
      <c r="F13" s="9">
        <v>142</v>
      </c>
      <c r="G13" s="9"/>
      <c r="H13" s="9"/>
    </row>
    <row r="14">
      <c r="B14" s="4">
        <v>10</v>
      </c>
      <c r="C14" s="13" t="s">
        <v>190</v>
      </c>
      <c r="D14" s="13" t="s">
        <v>191</v>
      </c>
      <c r="E14" s="9">
        <v>77</v>
      </c>
      <c r="F14" s="9">
        <v>90</v>
      </c>
      <c r="G14" s="9"/>
      <c r="H14" s="9"/>
    </row>
    <row r="15">
      <c r="B15" s="4">
        <v>11</v>
      </c>
      <c r="C15" s="13" t="s">
        <v>192</v>
      </c>
      <c r="D15" s="13" t="s">
        <v>193</v>
      </c>
      <c r="E15" s="9">
        <v>62</v>
      </c>
      <c r="F15" s="9">
        <v>77</v>
      </c>
      <c r="G15" s="9"/>
      <c r="H15" s="9"/>
    </row>
    <row r="16" ht="15" customHeight="1">
      <c r="B16" s="4">
        <v>12</v>
      </c>
      <c r="C16" s="13" t="s">
        <v>194</v>
      </c>
      <c r="D16" s="13" t="s">
        <v>195</v>
      </c>
      <c r="E16" s="9">
        <v>29</v>
      </c>
      <c r="F16" s="9">
        <v>53</v>
      </c>
      <c r="G16" s="9"/>
      <c r="H16" s="9"/>
    </row>
    <row r="17">
      <c r="B17" s="4">
        <v>13</v>
      </c>
      <c r="C17" s="13" t="s">
        <v>196</v>
      </c>
      <c r="D17" s="13" t="s">
        <v>197</v>
      </c>
      <c r="E17" s="9">
        <v>6</v>
      </c>
      <c r="F17" s="9">
        <v>21</v>
      </c>
      <c r="G17" s="9"/>
      <c r="H17" s="9"/>
    </row>
    <row r="18">
      <c r="B18" s="4">
        <v>14</v>
      </c>
      <c r="C18" s="13" t="s">
        <v>198</v>
      </c>
      <c r="D18" s="13" t="s">
        <v>199</v>
      </c>
      <c r="E18" s="9">
        <v>13</v>
      </c>
      <c r="F18" s="9" t="s">
        <v>12</v>
      </c>
      <c r="G18" s="9"/>
      <c r="H18" s="9"/>
    </row>
    <row r="19">
      <c r="B19" s="4">
        <v>15</v>
      </c>
      <c r="C19" s="13" t="s">
        <v>200</v>
      </c>
      <c r="D19" s="13" t="s">
        <v>201</v>
      </c>
      <c r="E19" s="9">
        <v>47</v>
      </c>
      <c r="F19" s="9">
        <v>57</v>
      </c>
      <c r="G19" s="9"/>
      <c r="H19" s="9"/>
    </row>
    <row r="20">
      <c r="B20" s="4">
        <v>16</v>
      </c>
      <c r="C20" s="13" t="s">
        <v>202</v>
      </c>
      <c r="D20" s="13" t="s">
        <v>203</v>
      </c>
      <c r="E20" s="9">
        <v>0</v>
      </c>
      <c r="F20" s="9">
        <v>0</v>
      </c>
      <c r="G20" s="9"/>
      <c r="H20" s="9"/>
    </row>
    <row r="21">
      <c r="B21" s="4">
        <v>17</v>
      </c>
      <c r="C21" s="13" t="s">
        <v>204</v>
      </c>
      <c r="D21" s="13" t="s">
        <v>205</v>
      </c>
      <c r="E21" s="9">
        <v>60</v>
      </c>
      <c r="F21" s="9">
        <v>79</v>
      </c>
      <c r="G21" s="9"/>
      <c r="H21" s="4"/>
    </row>
    <row r="22">
      <c r="B22" s="4">
        <v>18</v>
      </c>
      <c r="C22" s="13" t="s">
        <v>206</v>
      </c>
      <c r="D22" s="13" t="s">
        <v>207</v>
      </c>
      <c r="E22" s="9">
        <v>0</v>
      </c>
      <c r="F22" s="9">
        <v>0</v>
      </c>
      <c r="G22" s="9"/>
      <c r="H22" s="4"/>
    </row>
    <row r="23">
      <c r="B23" s="4">
        <v>19</v>
      </c>
      <c r="C23" s="3" t="s">
        <v>208</v>
      </c>
      <c r="D23" s="3" t="s">
        <v>209</v>
      </c>
      <c r="E23" s="9">
        <v>88</v>
      </c>
      <c r="F23" s="9">
        <v>104</v>
      </c>
      <c r="G23" s="9"/>
      <c r="H23" s="4"/>
    </row>
    <row r="24">
      <c r="B24" s="4">
        <v>20</v>
      </c>
      <c r="C24" s="12" t="s">
        <v>210</v>
      </c>
      <c r="D24" s="12" t="s">
        <v>211</v>
      </c>
      <c r="E24" s="9">
        <v>3</v>
      </c>
      <c r="F24" s="9">
        <v>15</v>
      </c>
      <c r="G24" s="9"/>
      <c r="H24" s="4"/>
    </row>
    <row r="25">
      <c r="B25" s="4">
        <v>21</v>
      </c>
      <c r="C25" s="12" t="s">
        <v>212</v>
      </c>
      <c r="D25" s="12" t="s">
        <v>213</v>
      </c>
      <c r="E25" s="4" t="s">
        <v>214</v>
      </c>
      <c r="F25" s="4" t="s">
        <v>110</v>
      </c>
      <c r="G25" s="4"/>
      <c r="H25" s="4" t="s">
        <v>215</v>
      </c>
    </row>
    <row r="26">
      <c r="B26" s="4">
        <v>22</v>
      </c>
      <c r="C26" s="12" t="s">
        <v>216</v>
      </c>
      <c r="D26" s="12" t="s">
        <v>217</v>
      </c>
      <c r="E26" s="4">
        <v>63</v>
      </c>
      <c r="F26" s="4" t="s">
        <v>12</v>
      </c>
      <c r="G26" s="4"/>
      <c r="H26" s="4"/>
    </row>
    <row r="27">
      <c r="B27" s="4">
        <v>23</v>
      </c>
      <c r="C27" s="12" t="s">
        <v>218</v>
      </c>
      <c r="D27" s="12" t="s">
        <v>219</v>
      </c>
      <c r="E27" s="4">
        <v>0</v>
      </c>
      <c r="F27" s="4">
        <v>0</v>
      </c>
      <c r="G27" s="4"/>
      <c r="H27" s="4" t="s">
        <v>220</v>
      </c>
    </row>
    <row r="28">
      <c r="B28" s="4">
        <v>24</v>
      </c>
      <c r="C28" s="12" t="s">
        <v>221</v>
      </c>
      <c r="D28" s="12" t="s">
        <v>222</v>
      </c>
      <c r="E28" s="9">
        <v>0</v>
      </c>
      <c r="F28" s="9">
        <v>0</v>
      </c>
      <c r="G28" s="9"/>
      <c r="H28" s="4" t="s">
        <v>220</v>
      </c>
    </row>
    <row r="29">
      <c r="B29" s="4">
        <v>25</v>
      </c>
      <c r="C29" s="12" t="s">
        <v>223</v>
      </c>
      <c r="D29" s="12" t="s">
        <v>224</v>
      </c>
      <c r="E29" s="4">
        <v>87</v>
      </c>
      <c r="F29" s="9">
        <v>92</v>
      </c>
      <c r="G29" s="9"/>
      <c r="H29" s="4"/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3"/>
      <c r="D31" s="3"/>
      <c r="E31" s="9"/>
      <c r="F31" s="9"/>
      <c r="G31" s="9"/>
      <c r="H31" s="4"/>
    </row>
    <row r="32">
      <c r="B32" s="4">
        <v>28</v>
      </c>
      <c r="C32" s="3"/>
      <c r="D32" s="3"/>
      <c r="E32" s="9"/>
      <c r="F32" s="9"/>
      <c r="G32" s="9"/>
      <c r="H32" s="4"/>
    </row>
    <row r="33">
      <c r="B33" s="4">
        <v>29</v>
      </c>
      <c r="C33" s="13"/>
      <c r="D33" s="13"/>
      <c r="E33" s="9"/>
      <c r="F33" s="9"/>
      <c r="G33" s="9"/>
      <c r="H33" s="4"/>
    </row>
    <row r="34">
      <c r="B34" s="4">
        <v>30</v>
      </c>
      <c r="C34" s="3"/>
      <c r="D34" s="3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4"/>
    </row>
    <row r="37" ht="42.75">
      <c r="C37" s="9" t="s">
        <v>60</v>
      </c>
      <c r="D37" s="9" t="s">
        <v>225</v>
      </c>
      <c r="E37" s="15"/>
    </row>
    <row r="38">
      <c r="C38" s="16" t="s">
        <v>62</v>
      </c>
      <c r="D38" s="4">
        <f>COUNTIF(E5:E34,"&lt;40")</f>
        <v>10</v>
      </c>
      <c r="E38" s="2"/>
    </row>
    <row r="39">
      <c r="C39" s="17" t="s">
        <v>63</v>
      </c>
      <c r="D39" s="4">
        <f>SUMPRODUCT((E5:E34&gt;=40)*(E5:E34&lt;=69))</f>
        <v>8</v>
      </c>
      <c r="E39" s="2"/>
    </row>
    <row r="40">
      <c r="C40" s="18" t="s">
        <v>64</v>
      </c>
      <c r="D40" s="4">
        <f>SUMPRODUCT((E5:E34&gt;=70)*(E5:E34&lt;=80))</f>
        <v>2</v>
      </c>
      <c r="E40" s="2"/>
    </row>
    <row r="41">
      <c r="C41" s="19" t="s">
        <v>65</v>
      </c>
      <c r="D41" s="4">
        <f>SUMPRODUCT((E5:E34&gt;=81)*(E5:E34&lt;=101))</f>
        <v>3</v>
      </c>
      <c r="E41" s="2"/>
    </row>
    <row r="42">
      <c r="C42" s="20" t="s">
        <v>66</v>
      </c>
      <c r="D42" s="4">
        <f>COUNTIF(E5:E34,"&gt;101")</f>
        <v>1</v>
      </c>
      <c r="E42" s="2"/>
    </row>
    <row r="43">
      <c r="C43" s="21" t="s">
        <v>67</v>
      </c>
      <c r="D43" s="22">
        <f>SUM(D38:D42)</f>
        <v>24</v>
      </c>
      <c r="E43" s="2"/>
    </row>
    <row r="44">
      <c r="C44" s="23" t="s">
        <v>68</v>
      </c>
      <c r="D44" s="24">
        <v>1</v>
      </c>
      <c r="E44" s="2"/>
    </row>
    <row r="45">
      <c r="C45" s="25" t="s">
        <v>69</v>
      </c>
      <c r="D45" s="4">
        <f>COUNTIF(E5:E34,"Absent")</f>
        <v>0</v>
      </c>
      <c r="E45" s="2"/>
    </row>
    <row r="46">
      <c r="C46" s="21" t="s">
        <v>70</v>
      </c>
      <c r="D46" s="22">
        <f>SUM(D43:D45)</f>
        <v>25</v>
      </c>
      <c r="E46" s="2"/>
    </row>
    <row r="49" ht="42.75">
      <c r="C49" s="9" t="s">
        <v>71</v>
      </c>
      <c r="D49" s="9" t="s">
        <v>225</v>
      </c>
    </row>
    <row r="50">
      <c r="C50" s="16" t="s">
        <v>62</v>
      </c>
      <c r="D50" s="4">
        <f>COUNTIF(F5:F34,"&lt;40")</f>
        <v>6</v>
      </c>
    </row>
    <row r="51">
      <c r="C51" s="17" t="s">
        <v>63</v>
      </c>
      <c r="D51" s="4">
        <f>SUMPRODUCT((F5:F34&gt;=40)*(F5:F34&lt;=69))</f>
        <v>4</v>
      </c>
    </row>
    <row r="52">
      <c r="C52" s="18" t="s">
        <v>64</v>
      </c>
      <c r="D52" s="4">
        <f>SUMPRODUCT((F5:F34&gt;=70)*(F5:F34&lt;=80))</f>
        <v>4</v>
      </c>
    </row>
    <row r="53">
      <c r="C53" s="19" t="s">
        <v>65</v>
      </c>
      <c r="D53" s="4">
        <f>SUMPRODUCT((F5:F34&gt;=81)*(F5:F34&lt;=101))</f>
        <v>2</v>
      </c>
    </row>
    <row r="54">
      <c r="C54" s="20" t="s">
        <v>66</v>
      </c>
      <c r="D54" s="4">
        <f>COUNTIF(F5:F34,"&gt;101")</f>
        <v>4</v>
      </c>
    </row>
    <row r="55">
      <c r="C55" s="21" t="s">
        <v>67</v>
      </c>
      <c r="D55" s="22">
        <f>SUM(D50:D54)</f>
        <v>20</v>
      </c>
    </row>
    <row r="56">
      <c r="C56" s="23" t="s">
        <v>68</v>
      </c>
      <c r="D56" s="24">
        <v>2</v>
      </c>
    </row>
    <row r="57">
      <c r="C57" s="25" t="s">
        <v>69</v>
      </c>
      <c r="D57" s="4">
        <v>3</v>
      </c>
    </row>
    <row r="58">
      <c r="C58" s="21" t="s">
        <v>70</v>
      </c>
      <c r="D58" s="22">
        <f>SUM(D55:D57)</f>
        <v>25</v>
      </c>
    </row>
    <row r="61" ht="42.75">
      <c r="C61" s="9" t="s">
        <v>72</v>
      </c>
      <c r="D61" s="9" t="s">
        <v>225</v>
      </c>
    </row>
    <row r="62">
      <c r="C62" s="16" t="s">
        <v>62</v>
      </c>
      <c r="D62" s="4">
        <f>COUNTIF(G5:G34,"&lt;40")</f>
        <v>0</v>
      </c>
    </row>
    <row r="63">
      <c r="C63" s="17" t="s">
        <v>63</v>
      </c>
      <c r="D63" s="4">
        <f>SUMPRODUCT((G5:G34&gt;=40)*(G5:G34&lt;=69))</f>
        <v>0</v>
      </c>
    </row>
    <row r="64">
      <c r="C64" s="18" t="s">
        <v>64</v>
      </c>
      <c r="D64" s="4">
        <f>SUMPRODUCT((G5:G34&gt;=70)*(G5:G34&lt;=80))</f>
        <v>0</v>
      </c>
    </row>
    <row r="65">
      <c r="C65" s="19" t="s">
        <v>65</v>
      </c>
      <c r="D65" s="4">
        <f>SUMPRODUCT((G5:G34&gt;=81)*(G5:G34&lt;=101))</f>
        <v>0</v>
      </c>
    </row>
    <row r="66">
      <c r="C66" s="20" t="s">
        <v>66</v>
      </c>
      <c r="D66" s="4">
        <f>COUNTIF(G5:G34,"&gt;101")</f>
        <v>0</v>
      </c>
    </row>
    <row r="67">
      <c r="C67" s="21" t="s">
        <v>67</v>
      </c>
      <c r="D67" s="22">
        <f>SUM(D62:D66)</f>
        <v>0</v>
      </c>
    </row>
    <row r="68">
      <c r="C68" s="23" t="s">
        <v>68</v>
      </c>
      <c r="D68" s="24">
        <f>COUNTIF(G5:G34,"Non évaluable")</f>
        <v>0</v>
      </c>
    </row>
    <row r="69">
      <c r="C69" s="25" t="s">
        <v>69</v>
      </c>
      <c r="D69" s="4">
        <f>COUNTIF(G5:G34,"Absent")</f>
        <v>0</v>
      </c>
    </row>
    <row r="70">
      <c r="C70" s="21" t="s">
        <v>70</v>
      </c>
      <c r="D70" s="22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greaterThan" id="{00C100BB-00EE-4744-9DE8-0064003700E5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7C0042-0003-47E2-B91E-007F006F0056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9B00FB-0009-412B-90D9-00EA009E009C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BB0037-0095-4AD6-BF1A-0029008C00C0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DF00D2-00DC-4789-8B77-0021009B00CC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F100AB-00B4-4455-876D-00720051004C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8" operator="containsText" text="Non évaluable" id="{005E0019-00E0-449E-96AC-00E500950053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7" operator="greaterThan" id="{00A300FE-00BF-48D7-BD00-00870042006D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4800C3-0086-4EFC-8653-00B4001F005A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3D001E-0021-46EA-9D48-0076003500D7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5000B4-00D4-45E3-ABFD-00BB000300B7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550092-0091-41FA-854C-0093003B0017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A300F5-00FC-48CC-997A-0039004600B1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1" operator="containsText" text="Non évaluable" id="{00440059-00EE-408D-8628-00D0006B0032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I72" activeCellId="0" sqref="I72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26" t="s">
        <v>226</v>
      </c>
      <c r="D2" s="4"/>
      <c r="F2" s="3" t="s">
        <v>2</v>
      </c>
      <c r="G2" s="3"/>
    </row>
    <row r="4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>
      <c r="B5" s="4">
        <v>1</v>
      </c>
      <c r="C5" s="13" t="s">
        <v>227</v>
      </c>
      <c r="D5" s="13" t="s">
        <v>228</v>
      </c>
      <c r="E5" s="9">
        <v>18</v>
      </c>
      <c r="F5" s="9">
        <v>52</v>
      </c>
      <c r="G5" s="9"/>
      <c r="H5" s="9"/>
    </row>
    <row r="6">
      <c r="B6" s="4">
        <v>2</v>
      </c>
      <c r="C6" s="13" t="s">
        <v>229</v>
      </c>
      <c r="D6" s="13" t="s">
        <v>230</v>
      </c>
      <c r="E6" s="9">
        <v>62</v>
      </c>
      <c r="F6" s="9">
        <v>83</v>
      </c>
      <c r="G6" s="9"/>
      <c r="H6" s="9"/>
    </row>
    <row r="7">
      <c r="B7" s="4">
        <v>3</v>
      </c>
      <c r="C7" s="13" t="s">
        <v>231</v>
      </c>
      <c r="D7" s="13" t="s">
        <v>232</v>
      </c>
      <c r="E7" s="9">
        <v>0</v>
      </c>
      <c r="F7" s="9">
        <v>0</v>
      </c>
      <c r="G7" s="9"/>
      <c r="H7" s="9" t="s">
        <v>220</v>
      </c>
    </row>
    <row r="8">
      <c r="B8" s="4">
        <v>4</v>
      </c>
      <c r="C8" s="13" t="s">
        <v>233</v>
      </c>
      <c r="D8" s="13" t="s">
        <v>234</v>
      </c>
      <c r="E8" s="9" t="s">
        <v>77</v>
      </c>
      <c r="F8" s="27" t="s">
        <v>12</v>
      </c>
      <c r="G8" s="9"/>
      <c r="H8" s="9"/>
    </row>
    <row r="9" ht="15" customHeight="1">
      <c r="B9" s="4">
        <v>5</v>
      </c>
      <c r="C9" s="13" t="s">
        <v>235</v>
      </c>
      <c r="D9" s="13" t="s">
        <v>236</v>
      </c>
      <c r="E9" s="9">
        <v>46</v>
      </c>
      <c r="F9" s="9">
        <v>64</v>
      </c>
      <c r="G9" s="9"/>
      <c r="H9" s="9"/>
    </row>
    <row r="10">
      <c r="B10" s="4">
        <v>6</v>
      </c>
      <c r="C10" s="13" t="s">
        <v>237</v>
      </c>
      <c r="D10" s="13" t="s">
        <v>238</v>
      </c>
      <c r="E10" s="9">
        <v>0</v>
      </c>
      <c r="F10" s="9">
        <v>0</v>
      </c>
      <c r="G10" s="9"/>
      <c r="H10" s="9" t="s">
        <v>220</v>
      </c>
    </row>
    <row r="11">
      <c r="B11" s="4">
        <v>7</v>
      </c>
      <c r="C11" s="13" t="s">
        <v>239</v>
      </c>
      <c r="D11" s="13" t="s">
        <v>240</v>
      </c>
      <c r="E11" s="9">
        <v>71</v>
      </c>
      <c r="F11" s="9">
        <v>93</v>
      </c>
      <c r="G11" s="9"/>
      <c r="H11" s="9"/>
    </row>
    <row r="12">
      <c r="B12" s="4">
        <v>8</v>
      </c>
      <c r="C12" s="13" t="s">
        <v>241</v>
      </c>
      <c r="D12" s="13" t="s">
        <v>199</v>
      </c>
      <c r="E12" s="9">
        <v>17</v>
      </c>
      <c r="F12" s="9">
        <v>33</v>
      </c>
      <c r="G12" s="9"/>
      <c r="H12" s="9"/>
    </row>
    <row r="13">
      <c r="B13" s="4">
        <v>9</v>
      </c>
      <c r="C13" s="13" t="s">
        <v>242</v>
      </c>
      <c r="D13" s="13" t="s">
        <v>243</v>
      </c>
      <c r="E13" s="9">
        <v>8</v>
      </c>
      <c r="F13" s="9">
        <v>44</v>
      </c>
      <c r="G13" s="9"/>
      <c r="H13" s="9"/>
    </row>
    <row r="14">
      <c r="B14" s="4">
        <v>10</v>
      </c>
      <c r="C14" s="13" t="s">
        <v>244</v>
      </c>
      <c r="D14" s="13" t="s">
        <v>245</v>
      </c>
      <c r="E14" s="9">
        <v>3</v>
      </c>
      <c r="F14" s="9">
        <v>15</v>
      </c>
      <c r="G14" s="9"/>
      <c r="H14" s="9"/>
    </row>
    <row r="15">
      <c r="B15" s="4">
        <v>11</v>
      </c>
      <c r="C15" s="13" t="s">
        <v>246</v>
      </c>
      <c r="D15" s="13" t="s">
        <v>247</v>
      </c>
      <c r="E15" s="9">
        <v>53</v>
      </c>
      <c r="F15" s="9">
        <v>82</v>
      </c>
      <c r="G15" s="9"/>
      <c r="H15" s="9"/>
    </row>
    <row r="16" ht="15" customHeight="1">
      <c r="B16" s="4">
        <v>12</v>
      </c>
      <c r="C16" s="13" t="s">
        <v>248</v>
      </c>
      <c r="D16" s="13" t="s">
        <v>249</v>
      </c>
      <c r="E16" s="9">
        <v>70</v>
      </c>
      <c r="F16" s="9">
        <v>91</v>
      </c>
      <c r="G16" s="9"/>
      <c r="H16" s="9"/>
    </row>
    <row r="17">
      <c r="B17" s="4">
        <v>13</v>
      </c>
      <c r="C17" s="13" t="s">
        <v>149</v>
      </c>
      <c r="D17" s="13" t="s">
        <v>250</v>
      </c>
      <c r="E17" s="9">
        <v>0</v>
      </c>
      <c r="F17" s="27" t="s">
        <v>110</v>
      </c>
      <c r="G17" s="9"/>
      <c r="H17" s="9" t="s">
        <v>176</v>
      </c>
    </row>
    <row r="18">
      <c r="B18" s="4">
        <v>14</v>
      </c>
      <c r="C18" s="13" t="s">
        <v>251</v>
      </c>
      <c r="D18" s="13" t="s">
        <v>252</v>
      </c>
      <c r="E18" s="9">
        <v>77</v>
      </c>
      <c r="F18" s="9">
        <v>85</v>
      </c>
      <c r="G18" s="9"/>
      <c r="H18" s="9"/>
    </row>
    <row r="19">
      <c r="B19" s="4">
        <v>15</v>
      </c>
      <c r="C19" s="13" t="s">
        <v>32</v>
      </c>
      <c r="D19" s="13" t="s">
        <v>253</v>
      </c>
      <c r="E19" s="9">
        <v>0</v>
      </c>
      <c r="F19" s="9"/>
      <c r="G19" s="9"/>
      <c r="H19" s="9" t="s">
        <v>254</v>
      </c>
    </row>
    <row r="20">
      <c r="B20" s="4">
        <v>16</v>
      </c>
      <c r="C20" s="13" t="s">
        <v>255</v>
      </c>
      <c r="D20" s="13" t="s">
        <v>256</v>
      </c>
      <c r="E20" s="9">
        <v>36</v>
      </c>
      <c r="F20" s="9">
        <v>47</v>
      </c>
      <c r="G20" s="9"/>
      <c r="H20" s="9"/>
    </row>
    <row r="21">
      <c r="B21" s="4">
        <v>17</v>
      </c>
      <c r="C21" s="13" t="s">
        <v>257</v>
      </c>
      <c r="D21" s="13" t="s">
        <v>258</v>
      </c>
      <c r="E21" s="9">
        <v>0</v>
      </c>
      <c r="F21" s="9"/>
      <c r="G21" s="9"/>
      <c r="H21" s="4"/>
    </row>
    <row r="22">
      <c r="B22" s="4">
        <v>18</v>
      </c>
      <c r="C22" s="13" t="s">
        <v>259</v>
      </c>
      <c r="D22" s="13" t="s">
        <v>211</v>
      </c>
      <c r="E22" s="9">
        <v>26</v>
      </c>
      <c r="F22" s="9">
        <v>55</v>
      </c>
      <c r="G22" s="9"/>
      <c r="H22" s="4" t="s">
        <v>220</v>
      </c>
    </row>
    <row r="23">
      <c r="B23" s="4">
        <v>19</v>
      </c>
      <c r="C23" s="3" t="s">
        <v>153</v>
      </c>
      <c r="D23" s="3" t="s">
        <v>260</v>
      </c>
      <c r="E23" s="9">
        <v>14</v>
      </c>
      <c r="F23" s="9">
        <v>10</v>
      </c>
      <c r="G23" s="9"/>
      <c r="H23" s="4"/>
    </row>
    <row r="24">
      <c r="B24" s="4">
        <v>20</v>
      </c>
      <c r="C24" s="12" t="s">
        <v>261</v>
      </c>
      <c r="D24" s="12" t="s">
        <v>262</v>
      </c>
      <c r="E24" s="9">
        <v>51</v>
      </c>
      <c r="F24" s="9">
        <v>59</v>
      </c>
      <c r="G24" s="9"/>
      <c r="H24" s="4"/>
    </row>
    <row r="25">
      <c r="B25" s="4">
        <v>21</v>
      </c>
      <c r="C25" s="12" t="s">
        <v>263</v>
      </c>
      <c r="D25" s="12" t="s">
        <v>264</v>
      </c>
      <c r="E25" s="4">
        <v>51</v>
      </c>
      <c r="F25" s="4">
        <v>67</v>
      </c>
      <c r="G25" s="4"/>
      <c r="H25" s="4"/>
    </row>
    <row r="26">
      <c r="B26" s="4">
        <v>22</v>
      </c>
      <c r="C26" s="12" t="s">
        <v>265</v>
      </c>
      <c r="D26" s="12" t="s">
        <v>266</v>
      </c>
      <c r="E26" s="4">
        <v>0</v>
      </c>
      <c r="F26" s="4">
        <v>0</v>
      </c>
      <c r="G26" s="4"/>
      <c r="H26" s="4"/>
    </row>
    <row r="27">
      <c r="B27" s="4">
        <v>23</v>
      </c>
      <c r="C27" s="12" t="s">
        <v>267</v>
      </c>
      <c r="D27" s="12" t="s">
        <v>268</v>
      </c>
      <c r="E27" s="4">
        <v>0</v>
      </c>
      <c r="F27" s="4">
        <v>0</v>
      </c>
      <c r="G27" s="4"/>
      <c r="H27" s="4"/>
    </row>
    <row r="28">
      <c r="B28" s="4">
        <v>24</v>
      </c>
      <c r="C28" s="12" t="s">
        <v>269</v>
      </c>
      <c r="D28" s="12" t="s">
        <v>270</v>
      </c>
      <c r="E28" s="9">
        <v>68</v>
      </c>
      <c r="F28" s="9">
        <v>93</v>
      </c>
      <c r="G28" s="9"/>
      <c r="H28" s="4"/>
    </row>
    <row r="29">
      <c r="B29" s="4">
        <v>25</v>
      </c>
      <c r="C29" s="12" t="s">
        <v>271</v>
      </c>
      <c r="D29" s="12" t="s">
        <v>272</v>
      </c>
      <c r="E29" s="4">
        <v>0</v>
      </c>
      <c r="F29" s="9">
        <v>0</v>
      </c>
      <c r="G29" s="9"/>
      <c r="H29" s="4" t="s">
        <v>220</v>
      </c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3"/>
      <c r="D31" s="3"/>
      <c r="E31" s="9"/>
      <c r="F31" s="9"/>
      <c r="G31" s="9"/>
      <c r="H31" s="4"/>
    </row>
    <row r="32">
      <c r="B32" s="4">
        <v>28</v>
      </c>
      <c r="C32" s="3"/>
      <c r="D32" s="3"/>
      <c r="E32" s="9"/>
      <c r="F32" s="9"/>
      <c r="G32" s="9"/>
      <c r="H32" s="4"/>
    </row>
    <row r="33">
      <c r="B33" s="4">
        <v>29</v>
      </c>
      <c r="C33" s="13"/>
      <c r="D33" s="13"/>
      <c r="E33" s="9"/>
      <c r="F33" s="9"/>
      <c r="G33" s="9"/>
      <c r="H33" s="4"/>
    </row>
    <row r="34">
      <c r="B34" s="4">
        <v>30</v>
      </c>
      <c r="C34" s="3"/>
      <c r="D34" s="3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4"/>
    </row>
    <row r="37" ht="42.75">
      <c r="C37" s="9" t="s">
        <v>60</v>
      </c>
      <c r="D37" s="9" t="s">
        <v>225</v>
      </c>
      <c r="E37" s="15"/>
    </row>
    <row r="38">
      <c r="C38" s="16" t="s">
        <v>62</v>
      </c>
      <c r="D38" s="4">
        <f>COUNTIF(E5:E34,"&lt;40")</f>
        <v>15</v>
      </c>
      <c r="E38" s="2"/>
    </row>
    <row r="39">
      <c r="C39" s="17" t="s">
        <v>63</v>
      </c>
      <c r="D39" s="4">
        <f>SUMPRODUCT((E5:E34&gt;=40)*(E5:E34&lt;=69))</f>
        <v>6</v>
      </c>
      <c r="E39" s="2"/>
    </row>
    <row r="40">
      <c r="C40" s="18" t="s">
        <v>64</v>
      </c>
      <c r="D40" s="4">
        <f>SUMPRODUCT((E5:E34&gt;=70)*(E5:E34&lt;=80))</f>
        <v>3</v>
      </c>
      <c r="E40" s="2"/>
    </row>
    <row r="41">
      <c r="C41" s="19" t="s">
        <v>65</v>
      </c>
      <c r="D41" s="4">
        <f>SUMPRODUCT((E5:E34&gt;=81)*(E5:E34&lt;=101))</f>
        <v>0</v>
      </c>
      <c r="E41" s="2"/>
    </row>
    <row r="42">
      <c r="C42" s="20" t="s">
        <v>66</v>
      </c>
      <c r="D42" s="4">
        <f>COUNTIF(E5:E34,"&gt;101")</f>
        <v>0</v>
      </c>
      <c r="E42" s="2"/>
    </row>
    <row r="43">
      <c r="C43" s="21" t="s">
        <v>67</v>
      </c>
      <c r="D43" s="22">
        <f>SUM(D38:D42)</f>
        <v>24</v>
      </c>
      <c r="E43" s="2"/>
    </row>
    <row r="44">
      <c r="C44" s="23" t="s">
        <v>68</v>
      </c>
      <c r="D44" s="24">
        <f>COUNTIF(E5:E34,"Non évaluable")</f>
        <v>0</v>
      </c>
      <c r="E44" s="2"/>
    </row>
    <row r="45">
      <c r="C45" s="25" t="s">
        <v>69</v>
      </c>
      <c r="D45" s="4">
        <f>COUNTIF(E5:E34,"Absent")</f>
        <v>0</v>
      </c>
      <c r="E45" s="2"/>
    </row>
    <row r="46">
      <c r="C46" s="21" t="s">
        <v>70</v>
      </c>
      <c r="D46" s="22">
        <f>SUM(D43:D45)</f>
        <v>24</v>
      </c>
      <c r="E46" s="2"/>
    </row>
    <row r="49" ht="42.75">
      <c r="C49" s="9" t="s">
        <v>71</v>
      </c>
      <c r="D49" s="9" t="s">
        <v>225</v>
      </c>
    </row>
    <row r="50">
      <c r="C50" s="16" t="s">
        <v>62</v>
      </c>
      <c r="D50" s="4">
        <f>COUNTIF(F5:F34,"&lt;40")</f>
        <v>8</v>
      </c>
    </row>
    <row r="51">
      <c r="C51" s="17" t="s">
        <v>63</v>
      </c>
      <c r="D51" s="4">
        <f>SUMPRODUCT((F5:F34&gt;=40)*(F5:F34&lt;=69))</f>
        <v>7</v>
      </c>
    </row>
    <row r="52">
      <c r="C52" s="18" t="s">
        <v>64</v>
      </c>
      <c r="D52" s="4">
        <f>SUMPRODUCT((F5:F34&gt;=70)*(F5:F34&lt;=80))</f>
        <v>0</v>
      </c>
    </row>
    <row r="53">
      <c r="C53" s="19" t="s">
        <v>65</v>
      </c>
      <c r="D53" s="4">
        <f>SUMPRODUCT((F5:F34&gt;=81)*(F5:F34&lt;=101))</f>
        <v>6</v>
      </c>
    </row>
    <row r="54">
      <c r="C54" s="20" t="s">
        <v>66</v>
      </c>
      <c r="D54" s="4">
        <f>COUNTIF(F5:F34,"&gt;101")</f>
        <v>0</v>
      </c>
    </row>
    <row r="55">
      <c r="C55" s="21" t="s">
        <v>67</v>
      </c>
      <c r="D55" s="22">
        <f>SUM(D50:D54)</f>
        <v>21</v>
      </c>
    </row>
    <row r="56">
      <c r="C56" s="23" t="s">
        <v>68</v>
      </c>
      <c r="D56" s="24">
        <f>COUNTIF(F5:F34,"Non évaluable")</f>
        <v>0</v>
      </c>
    </row>
    <row r="57">
      <c r="C57" s="25" t="s">
        <v>69</v>
      </c>
      <c r="D57" s="4">
        <f>COUNTIF(F5:F34,"Absent")</f>
        <v>0</v>
      </c>
    </row>
    <row r="58">
      <c r="C58" s="21" t="s">
        <v>70</v>
      </c>
      <c r="D58" s="22">
        <f>SUM(D55:D57)</f>
        <v>21</v>
      </c>
    </row>
    <row r="61" ht="42.75">
      <c r="C61" s="9" t="s">
        <v>72</v>
      </c>
      <c r="D61" s="9" t="s">
        <v>225</v>
      </c>
    </row>
    <row r="62">
      <c r="C62" s="16" t="s">
        <v>62</v>
      </c>
      <c r="D62" s="4">
        <f>COUNTIF(G5:G34,"&lt;40")</f>
        <v>0</v>
      </c>
    </row>
    <row r="63">
      <c r="C63" s="17" t="s">
        <v>63</v>
      </c>
      <c r="D63" s="4">
        <f>SUMPRODUCT((G5:G34&gt;=40)*(G5:G34&lt;=69))</f>
        <v>0</v>
      </c>
    </row>
    <row r="64">
      <c r="C64" s="18" t="s">
        <v>64</v>
      </c>
      <c r="D64" s="4">
        <f>SUMPRODUCT((G5:G34&gt;=70)*(G5:G34&lt;=80))</f>
        <v>0</v>
      </c>
    </row>
    <row r="65">
      <c r="C65" s="19" t="s">
        <v>65</v>
      </c>
      <c r="D65" s="4">
        <f>SUMPRODUCT((G5:G34&gt;=81)*(G5:G34&lt;=101))</f>
        <v>0</v>
      </c>
    </row>
    <row r="66">
      <c r="C66" s="20" t="s">
        <v>66</v>
      </c>
      <c r="D66" s="4">
        <f>COUNTIF(G5:G34,"&gt;101")</f>
        <v>0</v>
      </c>
    </row>
    <row r="67">
      <c r="C67" s="21" t="s">
        <v>67</v>
      </c>
      <c r="D67" s="22">
        <f>SUM(D62:D66)</f>
        <v>0</v>
      </c>
    </row>
    <row r="68">
      <c r="C68" s="23" t="s">
        <v>68</v>
      </c>
      <c r="D68" s="24">
        <f>COUNTIF(G5:G34,"Non évaluable")</f>
        <v>0</v>
      </c>
    </row>
    <row r="69">
      <c r="C69" s="25" t="s">
        <v>69</v>
      </c>
      <c r="D69" s="4">
        <f>COUNTIF(G5:G34,"Absent")</f>
        <v>0</v>
      </c>
    </row>
    <row r="70">
      <c r="C70" s="21" t="s">
        <v>70</v>
      </c>
      <c r="D70" s="22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greaterThan" id="{00FF0025-004D-42E8-9BDD-0099001400F1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FB00D8-0080-454A-864C-00EE00B80089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400035-009D-4D0E-AC41-00A8001100C6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E400D9-00B5-4DF3-9AD4-005C00050008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4900B1-00DE-49C0-AF72-00B9007300C9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E500DB-00A5-431F-A6E9-00CD009F0096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8" operator="containsText" text="Non évaluable" id="{00290005-00AC-4220-8753-0077008300B7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7" operator="greaterThan" id="{00DF008A-0098-4D16-A769-00BE006100B2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B70015-0041-4621-8C9E-00900043000B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3E00E4-0073-4387-87FC-009800E200E0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BA0040-0008-4B08-9E8E-0003005B00F7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A2005E-00E9-4F97-AE83-005F00FF0069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110005-0082-4C30-8EAA-006D00EF002C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1" operator="containsText" text="Non évaluable" id="{0007002A-00F5-4B10-9DFA-0010009D0064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H71" activeCellId="0" sqref="H71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0</v>
      </c>
      <c r="D2" s="4"/>
      <c r="F2" s="3" t="s">
        <v>2</v>
      </c>
      <c r="G2" s="3"/>
    </row>
    <row r="4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>
      <c r="B5" s="4">
        <v>1</v>
      </c>
      <c r="C5" s="13"/>
      <c r="D5" s="13"/>
      <c r="E5" s="9"/>
      <c r="F5" s="9"/>
      <c r="G5" s="9"/>
      <c r="H5" s="9"/>
    </row>
    <row r="6">
      <c r="B6" s="4">
        <v>2</v>
      </c>
      <c r="C6" s="13"/>
      <c r="D6" s="13"/>
      <c r="E6" s="9"/>
      <c r="F6" s="9"/>
      <c r="G6" s="9"/>
      <c r="H6" s="9"/>
    </row>
    <row r="7">
      <c r="B7" s="4">
        <v>3</v>
      </c>
      <c r="C7" s="13"/>
      <c r="D7" s="13"/>
      <c r="E7" s="9"/>
      <c r="F7" s="9"/>
      <c r="G7" s="9"/>
      <c r="H7" s="9"/>
    </row>
    <row r="8">
      <c r="B8" s="4">
        <v>4</v>
      </c>
      <c r="C8" s="13"/>
      <c r="D8" s="13"/>
      <c r="E8" s="9"/>
      <c r="F8" s="9"/>
      <c r="G8" s="9"/>
      <c r="H8" s="9"/>
    </row>
    <row r="9" ht="15" customHeight="1">
      <c r="B9" s="4">
        <v>5</v>
      </c>
      <c r="C9" s="13"/>
      <c r="D9" s="13"/>
      <c r="E9" s="9"/>
      <c r="F9" s="9"/>
      <c r="G9" s="9"/>
      <c r="H9" s="9"/>
    </row>
    <row r="10">
      <c r="B10" s="4">
        <v>6</v>
      </c>
      <c r="C10" s="13"/>
      <c r="D10" s="13"/>
      <c r="E10" s="9"/>
      <c r="F10" s="9"/>
      <c r="G10" s="9"/>
      <c r="H10" s="9"/>
    </row>
    <row r="11">
      <c r="B11" s="4">
        <v>7</v>
      </c>
      <c r="C11" s="13"/>
      <c r="D11" s="13"/>
      <c r="E11" s="9"/>
      <c r="F11" s="9"/>
      <c r="G11" s="9"/>
      <c r="H11" s="9"/>
    </row>
    <row r="12">
      <c r="B12" s="4">
        <v>8</v>
      </c>
      <c r="C12" s="13"/>
      <c r="D12" s="13"/>
      <c r="E12" s="9"/>
      <c r="F12" s="9"/>
      <c r="G12" s="9"/>
      <c r="H12" s="9"/>
    </row>
    <row r="13">
      <c r="B13" s="4">
        <v>9</v>
      </c>
      <c r="C13" s="13"/>
      <c r="D13" s="13"/>
      <c r="E13" s="9"/>
      <c r="F13" s="9"/>
      <c r="G13" s="9"/>
      <c r="H13" s="9"/>
    </row>
    <row r="14">
      <c r="B14" s="4">
        <v>10</v>
      </c>
      <c r="C14" s="13"/>
      <c r="D14" s="13"/>
      <c r="E14" s="9"/>
      <c r="F14" s="9"/>
      <c r="G14" s="9"/>
      <c r="H14" s="9"/>
    </row>
    <row r="15">
      <c r="B15" s="4">
        <v>11</v>
      </c>
      <c r="C15" s="13"/>
      <c r="D15" s="13"/>
      <c r="E15" s="9"/>
      <c r="F15" s="9"/>
      <c r="G15" s="9"/>
      <c r="H15" s="9"/>
    </row>
    <row r="16" ht="15" customHeight="1">
      <c r="B16" s="4">
        <v>12</v>
      </c>
      <c r="C16" s="13"/>
      <c r="D16" s="13"/>
      <c r="E16" s="9"/>
      <c r="F16" s="9"/>
      <c r="G16" s="9"/>
      <c r="H16" s="9"/>
    </row>
    <row r="17">
      <c r="B17" s="4">
        <v>13</v>
      </c>
      <c r="C17" s="13"/>
      <c r="D17" s="13"/>
      <c r="E17" s="9"/>
      <c r="F17" s="9"/>
      <c r="G17" s="9"/>
      <c r="H17" s="9"/>
    </row>
    <row r="18">
      <c r="B18" s="4">
        <v>14</v>
      </c>
      <c r="C18" s="13"/>
      <c r="D18" s="13"/>
      <c r="E18" s="9"/>
      <c r="F18" s="9"/>
      <c r="G18" s="9"/>
      <c r="H18" s="9"/>
    </row>
    <row r="19">
      <c r="B19" s="4">
        <v>15</v>
      </c>
      <c r="C19" s="13"/>
      <c r="D19" s="13"/>
      <c r="E19" s="9"/>
      <c r="F19" s="9"/>
      <c r="G19" s="9"/>
      <c r="H19" s="9"/>
    </row>
    <row r="20">
      <c r="B20" s="4">
        <v>16</v>
      </c>
      <c r="C20" s="13"/>
      <c r="D20" s="13"/>
      <c r="E20" s="9"/>
      <c r="F20" s="9"/>
      <c r="G20" s="9"/>
      <c r="H20" s="9"/>
    </row>
    <row r="21">
      <c r="B21" s="4">
        <v>17</v>
      </c>
      <c r="C21" s="13"/>
      <c r="D21" s="13"/>
      <c r="E21" s="9"/>
      <c r="F21" s="9"/>
      <c r="G21" s="9"/>
      <c r="H21" s="4"/>
    </row>
    <row r="22">
      <c r="B22" s="4">
        <v>18</v>
      </c>
      <c r="C22" s="13"/>
      <c r="D22" s="13"/>
      <c r="E22" s="9"/>
      <c r="F22" s="9"/>
      <c r="G22" s="9"/>
      <c r="H22" s="4"/>
    </row>
    <row r="23">
      <c r="B23" s="4">
        <v>19</v>
      </c>
      <c r="C23" s="3"/>
      <c r="D23" s="3"/>
      <c r="E23" s="9"/>
      <c r="F23" s="9"/>
      <c r="G23" s="9"/>
      <c r="H23" s="4"/>
    </row>
    <row r="24">
      <c r="B24" s="4">
        <v>20</v>
      </c>
      <c r="C24" s="12"/>
      <c r="D24" s="12"/>
      <c r="E24" s="9"/>
      <c r="F24" s="9"/>
      <c r="G24" s="9"/>
      <c r="H24" s="4"/>
    </row>
    <row r="25">
      <c r="B25" s="4">
        <v>21</v>
      </c>
      <c r="C25" s="12"/>
      <c r="D25" s="12"/>
      <c r="E25" s="4"/>
      <c r="F25" s="4"/>
      <c r="G25" s="4"/>
      <c r="H25" s="4"/>
    </row>
    <row r="26">
      <c r="B26" s="4">
        <v>22</v>
      </c>
      <c r="C26" s="12"/>
      <c r="D26" s="12"/>
      <c r="E26" s="4"/>
      <c r="F26" s="4"/>
      <c r="G26" s="4"/>
      <c r="H26" s="4"/>
    </row>
    <row r="27">
      <c r="B27" s="4">
        <v>23</v>
      </c>
      <c r="C27" s="12"/>
      <c r="D27" s="12"/>
      <c r="E27" s="4"/>
      <c r="F27" s="4"/>
      <c r="G27" s="4"/>
      <c r="H27" s="4"/>
    </row>
    <row r="28">
      <c r="B28" s="4">
        <v>24</v>
      </c>
      <c r="C28" s="12"/>
      <c r="D28" s="12"/>
      <c r="E28" s="9"/>
      <c r="F28" s="9"/>
      <c r="G28" s="9"/>
      <c r="H28" s="4"/>
    </row>
    <row r="29">
      <c r="B29" s="4">
        <v>25</v>
      </c>
      <c r="C29" s="12"/>
      <c r="D29" s="12"/>
      <c r="E29" s="4"/>
      <c r="F29" s="9"/>
      <c r="G29" s="9"/>
      <c r="H29" s="4"/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3"/>
      <c r="D31" s="3"/>
      <c r="E31" s="9"/>
      <c r="F31" s="9"/>
      <c r="G31" s="9"/>
      <c r="H31" s="4"/>
    </row>
    <row r="32">
      <c r="B32" s="4">
        <v>28</v>
      </c>
      <c r="C32" s="3"/>
      <c r="D32" s="3"/>
      <c r="E32" s="9"/>
      <c r="F32" s="9"/>
      <c r="G32" s="9"/>
      <c r="H32" s="4"/>
    </row>
    <row r="33">
      <c r="B33" s="4">
        <v>29</v>
      </c>
      <c r="C33" s="13"/>
      <c r="D33" s="13"/>
      <c r="E33" s="9"/>
      <c r="F33" s="9"/>
      <c r="G33" s="9"/>
      <c r="H33" s="4"/>
    </row>
    <row r="34">
      <c r="B34" s="4">
        <v>30</v>
      </c>
      <c r="C34" s="3"/>
      <c r="D34" s="3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4"/>
    </row>
    <row r="37" ht="45">
      <c r="C37" s="9" t="s">
        <v>60</v>
      </c>
      <c r="D37" s="9" t="s">
        <v>225</v>
      </c>
      <c r="E37" s="15"/>
    </row>
    <row r="38">
      <c r="C38" s="16" t="s">
        <v>62</v>
      </c>
      <c r="D38" s="4">
        <f>COUNTIF(E5:E34,"&lt;40")</f>
        <v>0</v>
      </c>
      <c r="E38" s="2"/>
    </row>
    <row r="39">
      <c r="C39" s="17" t="s">
        <v>63</v>
      </c>
      <c r="D39" s="4">
        <f>SUMPRODUCT((E5:E34&gt;=40)*(E5:E34&lt;=69))</f>
        <v>0</v>
      </c>
      <c r="E39" s="2"/>
    </row>
    <row r="40">
      <c r="C40" s="18" t="s">
        <v>64</v>
      </c>
      <c r="D40" s="4">
        <f>SUMPRODUCT((E5:E34&gt;=70)*(E5:E34&lt;=80))</f>
        <v>0</v>
      </c>
      <c r="E40" s="2"/>
    </row>
    <row r="41">
      <c r="C41" s="19" t="s">
        <v>65</v>
      </c>
      <c r="D41" s="4">
        <f>SUMPRODUCT((E5:E34&gt;=81)*(E5:E34&lt;=101))</f>
        <v>0</v>
      </c>
      <c r="E41" s="2"/>
    </row>
    <row r="42">
      <c r="C42" s="20" t="s">
        <v>66</v>
      </c>
      <c r="D42" s="4">
        <f>COUNTIF(E5:E34,"&gt;101")</f>
        <v>0</v>
      </c>
      <c r="E42" s="2"/>
    </row>
    <row r="43">
      <c r="C43" s="21" t="s">
        <v>67</v>
      </c>
      <c r="D43" s="22">
        <f>SUM(D38:D42)</f>
        <v>0</v>
      </c>
      <c r="E43" s="2"/>
    </row>
    <row r="44">
      <c r="C44" s="23" t="s">
        <v>68</v>
      </c>
      <c r="D44" s="24">
        <f>COUNTIF(E5:E34,"Non évaluable")</f>
        <v>0</v>
      </c>
      <c r="E44" s="2"/>
    </row>
    <row r="45">
      <c r="C45" s="25" t="s">
        <v>69</v>
      </c>
      <c r="D45" s="4">
        <f>COUNTIF(E5:E34,"Absent")</f>
        <v>0</v>
      </c>
      <c r="E45" s="2"/>
    </row>
    <row r="46">
      <c r="C46" s="21" t="s">
        <v>70</v>
      </c>
      <c r="D46" s="22">
        <f>SUM(D43:D45)</f>
        <v>0</v>
      </c>
      <c r="E46" s="2"/>
    </row>
    <row r="49" ht="45">
      <c r="C49" s="9" t="s">
        <v>71</v>
      </c>
      <c r="D49" s="9" t="s">
        <v>225</v>
      </c>
    </row>
    <row r="50">
      <c r="C50" s="16" t="s">
        <v>62</v>
      </c>
      <c r="D50" s="4">
        <f>COUNTIF(F5:F34,"&lt;40")</f>
        <v>0</v>
      </c>
    </row>
    <row r="51">
      <c r="C51" s="17" t="s">
        <v>63</v>
      </c>
      <c r="D51" s="4">
        <f>SUMPRODUCT((F5:F34&gt;=40)*(F5:F34&lt;=69))</f>
        <v>0</v>
      </c>
    </row>
    <row r="52">
      <c r="C52" s="18" t="s">
        <v>64</v>
      </c>
      <c r="D52" s="4">
        <f>SUMPRODUCT((F5:F34&gt;=70)*(F5:F34&lt;=80))</f>
        <v>0</v>
      </c>
    </row>
    <row r="53">
      <c r="C53" s="19" t="s">
        <v>65</v>
      </c>
      <c r="D53" s="4">
        <f>SUMPRODUCT((F5:F34&gt;=81)*(F5:F34&lt;=101))</f>
        <v>0</v>
      </c>
    </row>
    <row r="54">
      <c r="C54" s="20" t="s">
        <v>66</v>
      </c>
      <c r="D54" s="4">
        <f>COUNTIF(F5:F34,"&gt;101")</f>
        <v>0</v>
      </c>
    </row>
    <row r="55">
      <c r="C55" s="21" t="s">
        <v>67</v>
      </c>
      <c r="D55" s="22">
        <f>SUM(D50:D54)</f>
        <v>0</v>
      </c>
    </row>
    <row r="56">
      <c r="C56" s="23" t="s">
        <v>68</v>
      </c>
      <c r="D56" s="24">
        <f>COUNTIF(F5:F34,"Non évaluable")</f>
        <v>0</v>
      </c>
    </row>
    <row r="57">
      <c r="C57" s="25" t="s">
        <v>69</v>
      </c>
      <c r="D57" s="4">
        <f>COUNTIF(F5:F34,"Absent")</f>
        <v>0</v>
      </c>
    </row>
    <row r="58">
      <c r="C58" s="21" t="s">
        <v>70</v>
      </c>
      <c r="D58" s="22">
        <f>SUM(D55:D57)</f>
        <v>0</v>
      </c>
    </row>
    <row r="61" ht="45">
      <c r="C61" s="9" t="s">
        <v>72</v>
      </c>
      <c r="D61" s="9" t="s">
        <v>225</v>
      </c>
    </row>
    <row r="62">
      <c r="C62" s="16" t="s">
        <v>62</v>
      </c>
      <c r="D62" s="4">
        <f>COUNTIF(G5:G34,"&lt;40")</f>
        <v>0</v>
      </c>
    </row>
    <row r="63">
      <c r="C63" s="17" t="s">
        <v>63</v>
      </c>
      <c r="D63" s="4">
        <f>SUMPRODUCT((G5:G34&gt;=40)*(G5:G34&lt;=69))</f>
        <v>0</v>
      </c>
    </row>
    <row r="64">
      <c r="C64" s="18" t="s">
        <v>64</v>
      </c>
      <c r="D64" s="4">
        <f>SUMPRODUCT((G5:G34&gt;=70)*(G5:G34&lt;=80))</f>
        <v>0</v>
      </c>
    </row>
    <row r="65">
      <c r="C65" s="19" t="s">
        <v>65</v>
      </c>
      <c r="D65" s="4">
        <f>SUMPRODUCT((G5:G34&gt;=81)*(G5:G34&lt;=101))</f>
        <v>0</v>
      </c>
    </row>
    <row r="66">
      <c r="C66" s="20" t="s">
        <v>66</v>
      </c>
      <c r="D66" s="4">
        <f>COUNTIF(G5:G34,"&gt;101")</f>
        <v>0</v>
      </c>
    </row>
    <row r="67">
      <c r="C67" s="21" t="s">
        <v>67</v>
      </c>
      <c r="D67" s="22">
        <f>SUM(D62:D66)</f>
        <v>0</v>
      </c>
    </row>
    <row r="68">
      <c r="C68" s="23" t="s">
        <v>68</v>
      </c>
      <c r="D68" s="24">
        <f>COUNTIF(G5:G34,"Non évaluable")</f>
        <v>0</v>
      </c>
    </row>
    <row r="69">
      <c r="C69" s="25" t="s">
        <v>69</v>
      </c>
      <c r="D69" s="4">
        <f>COUNTIF(G5:G34,"Absent")</f>
        <v>0</v>
      </c>
    </row>
    <row r="70">
      <c r="C70" s="21" t="s">
        <v>70</v>
      </c>
      <c r="D70" s="22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A00012-005F-4536-A59B-001F002E0050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880097-007E-485B-98E6-001F0072005E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EC00AE-00DA-4487-A33E-00D50005006D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04008F-0002-40B4-85B3-00D800BF0077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6C0007-006F-450E-9617-005D00AE0030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1100C5-00F9-4CA4-907E-0062002600E1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EC0072-005D-4F75-A7BB-00AF009A00FE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7D00D5-0004-414C-88A4-0074004A001C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83002D-00EB-4DA1-829C-00E4003200B2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8700C7-0085-4788-BE84-00C0008F0011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F00081-007F-4ED4-A519-000D0076001F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AC0092-0096-4EF9-855A-00C100F500C9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7300EC-0099-4161-BF43-006C007600C8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510038-00F0-4C31-A245-002900AC0028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J64" activeCellId="0" sqref="J64"/>
    </sheetView>
  </sheetViews>
  <sheetFormatPr baseColWidth="10" defaultColWidth="11.42578125" defaultRowHeight="1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0</v>
      </c>
      <c r="D2" s="4"/>
      <c r="F2" s="3" t="s">
        <v>2</v>
      </c>
      <c r="G2" s="3"/>
    </row>
    <row r="4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>
      <c r="B5" s="4">
        <v>1</v>
      </c>
      <c r="C5" s="13"/>
      <c r="D5" s="13"/>
      <c r="E5" s="9"/>
      <c r="F5" s="9"/>
      <c r="G5" s="9"/>
      <c r="H5" s="9"/>
    </row>
    <row r="6">
      <c r="B6" s="4">
        <v>2</v>
      </c>
      <c r="C6" s="13"/>
      <c r="D6" s="13"/>
      <c r="E6" s="9"/>
      <c r="F6" s="9"/>
      <c r="G6" s="9"/>
      <c r="H6" s="9"/>
    </row>
    <row r="7">
      <c r="B7" s="4">
        <v>3</v>
      </c>
      <c r="C7" s="13"/>
      <c r="D7" s="13"/>
      <c r="E7" s="9"/>
      <c r="F7" s="9"/>
      <c r="G7" s="9"/>
      <c r="H7" s="9"/>
    </row>
    <row r="8">
      <c r="B8" s="4">
        <v>4</v>
      </c>
      <c r="C8" s="13"/>
      <c r="D8" s="13"/>
      <c r="E8" s="9"/>
      <c r="F8" s="9"/>
      <c r="G8" s="9"/>
      <c r="H8" s="9"/>
    </row>
    <row r="9" ht="15" customHeight="1">
      <c r="B9" s="4">
        <v>5</v>
      </c>
      <c r="C9" s="13"/>
      <c r="D9" s="13"/>
      <c r="E9" s="9"/>
      <c r="F9" s="9"/>
      <c r="G9" s="9"/>
      <c r="H9" s="9"/>
    </row>
    <row r="10">
      <c r="B10" s="4">
        <v>6</v>
      </c>
      <c r="C10" s="13"/>
      <c r="D10" s="13"/>
      <c r="E10" s="9"/>
      <c r="F10" s="9"/>
      <c r="G10" s="9"/>
      <c r="H10" s="9"/>
    </row>
    <row r="11">
      <c r="B11" s="4">
        <v>7</v>
      </c>
      <c r="C11" s="13"/>
      <c r="D11" s="13"/>
      <c r="E11" s="9"/>
      <c r="F11" s="9"/>
      <c r="G11" s="9"/>
      <c r="H11" s="9"/>
    </row>
    <row r="12">
      <c r="B12" s="4">
        <v>8</v>
      </c>
      <c r="C12" s="13"/>
      <c r="D12" s="13"/>
      <c r="E12" s="9"/>
      <c r="F12" s="9"/>
      <c r="G12" s="9"/>
      <c r="H12" s="9"/>
    </row>
    <row r="13">
      <c r="B13" s="4">
        <v>9</v>
      </c>
      <c r="C13" s="13"/>
      <c r="D13" s="13"/>
      <c r="E13" s="9"/>
      <c r="F13" s="9"/>
      <c r="G13" s="9"/>
      <c r="H13" s="9"/>
    </row>
    <row r="14">
      <c r="B14" s="4">
        <v>10</v>
      </c>
      <c r="C14" s="13"/>
      <c r="D14" s="13"/>
      <c r="E14" s="9"/>
      <c r="F14" s="9"/>
      <c r="G14" s="9"/>
      <c r="H14" s="9"/>
    </row>
    <row r="15">
      <c r="B15" s="4">
        <v>11</v>
      </c>
      <c r="C15" s="13"/>
      <c r="D15" s="13"/>
      <c r="E15" s="9"/>
      <c r="F15" s="9"/>
      <c r="G15" s="9"/>
      <c r="H15" s="9"/>
    </row>
    <row r="16" ht="15" customHeight="1">
      <c r="B16" s="4">
        <v>12</v>
      </c>
      <c r="C16" s="13"/>
      <c r="D16" s="13"/>
      <c r="E16" s="9"/>
      <c r="F16" s="9"/>
      <c r="G16" s="9"/>
      <c r="H16" s="9"/>
    </row>
    <row r="17">
      <c r="B17" s="4">
        <v>13</v>
      </c>
      <c r="C17" s="13"/>
      <c r="D17" s="13"/>
      <c r="E17" s="9"/>
      <c r="F17" s="9"/>
      <c r="G17" s="9"/>
      <c r="H17" s="9"/>
    </row>
    <row r="18">
      <c r="B18" s="4">
        <v>14</v>
      </c>
      <c r="C18" s="13"/>
      <c r="D18" s="13"/>
      <c r="E18" s="9"/>
      <c r="F18" s="9"/>
      <c r="G18" s="9"/>
      <c r="H18" s="9"/>
    </row>
    <row r="19">
      <c r="B19" s="4">
        <v>15</v>
      </c>
      <c r="C19" s="13"/>
      <c r="D19" s="13"/>
      <c r="E19" s="9"/>
      <c r="F19" s="9"/>
      <c r="G19" s="9"/>
      <c r="H19" s="9"/>
    </row>
    <row r="20">
      <c r="B20" s="4">
        <v>16</v>
      </c>
      <c r="C20" s="13"/>
      <c r="D20" s="13"/>
      <c r="E20" s="9"/>
      <c r="F20" s="9"/>
      <c r="G20" s="9"/>
      <c r="H20" s="9"/>
    </row>
    <row r="21">
      <c r="B21" s="4">
        <v>17</v>
      </c>
      <c r="C21" s="13"/>
      <c r="D21" s="13"/>
      <c r="E21" s="9"/>
      <c r="F21" s="9"/>
      <c r="G21" s="9"/>
      <c r="H21" s="4"/>
    </row>
    <row r="22">
      <c r="B22" s="4">
        <v>18</v>
      </c>
      <c r="C22" s="13"/>
      <c r="D22" s="13"/>
      <c r="E22" s="9"/>
      <c r="F22" s="9"/>
      <c r="G22" s="9"/>
      <c r="H22" s="4"/>
    </row>
    <row r="23">
      <c r="B23" s="4">
        <v>19</v>
      </c>
      <c r="C23" s="3"/>
      <c r="D23" s="3"/>
      <c r="E23" s="9"/>
      <c r="F23" s="9"/>
      <c r="G23" s="9"/>
      <c r="H23" s="4"/>
    </row>
    <row r="24">
      <c r="B24" s="4">
        <v>20</v>
      </c>
      <c r="C24" s="12"/>
      <c r="D24" s="12"/>
      <c r="E24" s="9"/>
      <c r="F24" s="9"/>
      <c r="G24" s="9"/>
      <c r="H24" s="4"/>
    </row>
    <row r="25">
      <c r="B25" s="4">
        <v>21</v>
      </c>
      <c r="C25" s="12"/>
      <c r="D25" s="12"/>
      <c r="E25" s="4"/>
      <c r="F25" s="4"/>
      <c r="G25" s="4"/>
      <c r="H25" s="4"/>
    </row>
    <row r="26">
      <c r="B26" s="4">
        <v>22</v>
      </c>
      <c r="C26" s="12"/>
      <c r="D26" s="12"/>
      <c r="E26" s="4"/>
      <c r="F26" s="4"/>
      <c r="G26" s="4"/>
      <c r="H26" s="4"/>
    </row>
    <row r="27">
      <c r="B27" s="4">
        <v>23</v>
      </c>
      <c r="C27" s="12"/>
      <c r="D27" s="12"/>
      <c r="E27" s="4"/>
      <c r="F27" s="4"/>
      <c r="G27" s="4"/>
      <c r="H27" s="4"/>
    </row>
    <row r="28">
      <c r="B28" s="4">
        <v>24</v>
      </c>
      <c r="C28" s="12"/>
      <c r="D28" s="12"/>
      <c r="E28" s="9"/>
      <c r="F28" s="9"/>
      <c r="G28" s="9"/>
      <c r="H28" s="4"/>
    </row>
    <row r="29">
      <c r="B29" s="4">
        <v>25</v>
      </c>
      <c r="C29" s="12"/>
      <c r="D29" s="12"/>
      <c r="E29" s="4"/>
      <c r="F29" s="9"/>
      <c r="G29" s="9"/>
      <c r="H29" s="4"/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3"/>
      <c r="D31" s="3"/>
      <c r="E31" s="9"/>
      <c r="F31" s="9"/>
      <c r="G31" s="9"/>
      <c r="H31" s="4"/>
    </row>
    <row r="32">
      <c r="B32" s="4">
        <v>28</v>
      </c>
      <c r="C32" s="3"/>
      <c r="D32" s="3"/>
      <c r="E32" s="9"/>
      <c r="F32" s="9"/>
      <c r="G32" s="9"/>
      <c r="H32" s="4"/>
    </row>
    <row r="33">
      <c r="B33" s="4">
        <v>29</v>
      </c>
      <c r="C33" s="13"/>
      <c r="D33" s="13"/>
      <c r="E33" s="9"/>
      <c r="F33" s="9"/>
      <c r="G33" s="9"/>
      <c r="H33" s="4"/>
    </row>
    <row r="34">
      <c r="B34" s="4">
        <v>30</v>
      </c>
      <c r="C34" s="3"/>
      <c r="D34" s="3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4"/>
    </row>
    <row r="37" ht="45">
      <c r="C37" s="9" t="s">
        <v>60</v>
      </c>
      <c r="D37" s="9" t="s">
        <v>225</v>
      </c>
      <c r="E37" s="15"/>
    </row>
    <row r="38">
      <c r="C38" s="16" t="s">
        <v>62</v>
      </c>
      <c r="D38" s="4">
        <f>COUNTIF(E5:E34,"&lt;40")</f>
        <v>0</v>
      </c>
      <c r="E38" s="2"/>
    </row>
    <row r="39">
      <c r="C39" s="17" t="s">
        <v>63</v>
      </c>
      <c r="D39" s="4">
        <f>SUMPRODUCT((E5:E34&gt;=40)*(E5:E34&lt;=69))</f>
        <v>0</v>
      </c>
      <c r="E39" s="2"/>
    </row>
    <row r="40">
      <c r="C40" s="18" t="s">
        <v>64</v>
      </c>
      <c r="D40" s="4">
        <f>SUMPRODUCT((E5:E34&gt;=70)*(E5:E34&lt;=80))</f>
        <v>0</v>
      </c>
      <c r="E40" s="2"/>
    </row>
    <row r="41">
      <c r="C41" s="19" t="s">
        <v>65</v>
      </c>
      <c r="D41" s="4">
        <f>SUMPRODUCT((E5:E34&gt;=81)*(E5:E34&lt;=101))</f>
        <v>0</v>
      </c>
      <c r="E41" s="2"/>
    </row>
    <row r="42">
      <c r="C42" s="20" t="s">
        <v>66</v>
      </c>
      <c r="D42" s="4">
        <f>COUNTIF(E5:E34,"&gt;101")</f>
        <v>0</v>
      </c>
      <c r="E42" s="2"/>
    </row>
    <row r="43">
      <c r="C43" s="21" t="s">
        <v>67</v>
      </c>
      <c r="D43" s="22">
        <f>SUM(D38:D42)</f>
        <v>0</v>
      </c>
      <c r="E43" s="2"/>
    </row>
    <row r="44">
      <c r="C44" s="23" t="s">
        <v>68</v>
      </c>
      <c r="D44" s="24">
        <f>COUNTIF(E5:E34,"Non évaluable")</f>
        <v>0</v>
      </c>
      <c r="E44" s="2"/>
    </row>
    <row r="45">
      <c r="C45" s="25" t="s">
        <v>69</v>
      </c>
      <c r="D45" s="4">
        <f>COUNTIF(E5:E34,"Absent")</f>
        <v>0</v>
      </c>
      <c r="E45" s="2"/>
    </row>
    <row r="46">
      <c r="C46" s="21" t="s">
        <v>70</v>
      </c>
      <c r="D46" s="22">
        <f>SUM(D43:D45)</f>
        <v>0</v>
      </c>
      <c r="E46" s="2"/>
    </row>
    <row r="49" ht="45">
      <c r="C49" s="9" t="s">
        <v>71</v>
      </c>
      <c r="D49" s="9" t="s">
        <v>225</v>
      </c>
    </row>
    <row r="50">
      <c r="C50" s="16" t="s">
        <v>62</v>
      </c>
      <c r="D50" s="4">
        <f>COUNTIF(F5:F34,"&lt;40")</f>
        <v>0</v>
      </c>
    </row>
    <row r="51">
      <c r="C51" s="17" t="s">
        <v>63</v>
      </c>
      <c r="D51" s="4">
        <f>SUMPRODUCT((F5:F34&gt;=40)*(F5:F34&lt;=69))</f>
        <v>0</v>
      </c>
    </row>
    <row r="52">
      <c r="C52" s="18" t="s">
        <v>64</v>
      </c>
      <c r="D52" s="4">
        <f>SUMPRODUCT((F5:F34&gt;=70)*(F5:F34&lt;=80))</f>
        <v>0</v>
      </c>
    </row>
    <row r="53">
      <c r="C53" s="19" t="s">
        <v>65</v>
      </c>
      <c r="D53" s="4">
        <f>SUMPRODUCT((F5:F34&gt;=81)*(F5:F34&lt;=101))</f>
        <v>0</v>
      </c>
    </row>
    <row r="54">
      <c r="C54" s="20" t="s">
        <v>66</v>
      </c>
      <c r="D54" s="4">
        <f>COUNTIF(F5:F34,"&gt;101")</f>
        <v>0</v>
      </c>
    </row>
    <row r="55">
      <c r="C55" s="21" t="s">
        <v>67</v>
      </c>
      <c r="D55" s="22">
        <f>SUM(D50:D54)</f>
        <v>0</v>
      </c>
    </row>
    <row r="56">
      <c r="C56" s="23" t="s">
        <v>68</v>
      </c>
      <c r="D56" s="24">
        <f>COUNTIF(F5:F34,"Non évaluable")</f>
        <v>0</v>
      </c>
    </row>
    <row r="57">
      <c r="C57" s="25" t="s">
        <v>69</v>
      </c>
      <c r="D57" s="4">
        <f>COUNTIF(F5:F34,"Absent")</f>
        <v>0</v>
      </c>
    </row>
    <row r="58">
      <c r="C58" s="21" t="s">
        <v>70</v>
      </c>
      <c r="D58" s="22">
        <f>SUM(D55:D57)</f>
        <v>0</v>
      </c>
    </row>
    <row r="61" ht="45">
      <c r="C61" s="9" t="s">
        <v>72</v>
      </c>
      <c r="D61" s="9" t="s">
        <v>225</v>
      </c>
    </row>
    <row r="62">
      <c r="C62" s="16" t="s">
        <v>62</v>
      </c>
      <c r="D62" s="4">
        <f>COUNTIF(G5:G34,"&lt;40")</f>
        <v>0</v>
      </c>
    </row>
    <row r="63">
      <c r="C63" s="17" t="s">
        <v>63</v>
      </c>
      <c r="D63" s="4">
        <f>SUMPRODUCT((G5:G34&gt;=40)*(G5:G34&lt;=69))</f>
        <v>0</v>
      </c>
    </row>
    <row r="64">
      <c r="C64" s="18" t="s">
        <v>64</v>
      </c>
      <c r="D64" s="4">
        <f>SUMPRODUCT((G5:G34&gt;=70)*(G5:G34&lt;=80))</f>
        <v>0</v>
      </c>
    </row>
    <row r="65">
      <c r="C65" s="19" t="s">
        <v>65</v>
      </c>
      <c r="D65" s="4">
        <f>SUMPRODUCT((G5:G34&gt;=81)*(G5:G34&lt;=101))</f>
        <v>0</v>
      </c>
    </row>
    <row r="66">
      <c r="C66" s="20" t="s">
        <v>66</v>
      </c>
      <c r="D66" s="4">
        <f>COUNTIF(G5:G34,"&gt;101")</f>
        <v>0</v>
      </c>
    </row>
    <row r="67">
      <c r="C67" s="21" t="s">
        <v>67</v>
      </c>
      <c r="D67" s="22">
        <f>SUM(D62:D66)</f>
        <v>0</v>
      </c>
    </row>
    <row r="68">
      <c r="C68" s="23" t="s">
        <v>68</v>
      </c>
      <c r="D68" s="24">
        <f>COUNTIF(G5:G34,"Non évaluable")</f>
        <v>0</v>
      </c>
    </row>
    <row r="69">
      <c r="C69" s="25" t="s">
        <v>69</v>
      </c>
      <c r="D69" s="4">
        <f>COUNTIF(G5:G34,"Absent")</f>
        <v>0</v>
      </c>
    </row>
    <row r="70">
      <c r="C70" s="21" t="s">
        <v>70</v>
      </c>
      <c r="D70" s="22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Non évaluable" id="{008D002B-0066-43C4-9986-00E500450067}">
            <xm:f>NOT(ISERROR(SEARCH("Non évaluable",E5)))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9" operator="containsText" text="Absent" id="{004A0001-0035-4082-A946-00A200EC005C}">
            <xm:f>NOT(ISERROR(SEARCH("Absent",E5)))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0" operator="lessThan" id="{00300080-00A0-4907-BB50-00B4006E00AB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1" operator="between" id="{000000CF-0019-4C99-94CF-00E100A9004D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2" operator="between" id="{007700AF-0067-461B-97D9-003B00B5005E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3" operator="between" id="{00320020-00CE-4D86-B216-00CD00510053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ellIs" priority="14" operator="greaterThan" id="{00C20074-00BF-4875-A228-003F00D4003C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E5:G34</xm:sqref>
        </x14:conditionalFormatting>
        <x14:conditionalFormatting xmlns:xm="http://schemas.microsoft.com/office/excel/2006/main">
          <x14:cfRule type="containsText" priority="1" operator="containsText" text="Non évaluable" id="{00CC0002-0010-486E-8AC4-004000550068}">
            <xm:f>NOT(ISERROR(SEARCH("Non évaluable",E30)))</xm:f>
            <x14:dxf>
              <fill>
                <patternFill patternType="solid">
                  <fgColor theme="2" tint="-0.24994659260841701"/>
                  <bgColor theme="2" tint="-0.24994659260841701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ontainsText" priority="2" operator="containsText" text="Absent" id="{00F80058-009D-41A4-9320-00EE003D00C5}">
            <xm:f>NOT(ISERROR(SEARCH("Absent",E30)))</xm:f>
            <x14:dxf>
              <fill>
                <patternFill patternType="solid">
                  <fgColor theme="0"/>
                  <bgColor theme="0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3" operator="lessThan" id="{003000A7-00EE-42F3-8059-00CE002500EE}">
            <xm:f>40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4" operator="between" id="{000D00FA-00E8-40A5-B432-007400E600C3}">
            <xm:f>40</xm:f>
            <xm:f>69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5" operator="between" id="{000F0077-0010-4B4A-8A03-000E003A003D}">
            <xm:f>70</xm:f>
            <xm:f>80</xm:f>
            <x14:dxf>
              <fill>
                <patternFill patternType="solid">
                  <fgColor theme="7"/>
                  <bgColor theme="7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6" operator="between" id="{00F000EA-0048-4F02-A723-00F00065004E}">
            <xm:f>81</xm:f>
            <xm:f>101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E30</xm:sqref>
        </x14:conditionalFormatting>
        <x14:conditionalFormatting xmlns:xm="http://schemas.microsoft.com/office/excel/2006/main">
          <x14:cfRule type="cellIs" priority="7" operator="greaterThan" id="{006A0090-000C-40A7-AA29-006500B8006D}">
            <xm:f>101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FFC000"/>
    <outlinePr applyStyles="0" showOutlineSymbols="1" summaryBelow="1" summaryRight="1"/>
    <pageSetUpPr autoPageBreaks="1" fitToPage="0"/>
  </sheetPr>
  <sheetViews>
    <sheetView workbookViewId="0" zoomScale="68">
      <selection activeCell="L42" activeCellId="0" sqref="L42"/>
    </sheetView>
  </sheetViews>
  <sheetFormatPr baseColWidth="10" defaultColWidth="11.42578125" defaultRowHeight="14.25"/>
  <cols>
    <col min="1" max="1" style="1" width="11.42578125"/>
    <col customWidth="1" min="2" max="2" style="1" width="5.140625"/>
    <col customWidth="1" min="3" max="3" style="1" width="23.5703125"/>
    <col customWidth="1" min="4" max="4" style="2" width="20.7109375"/>
    <col customWidth="1" min="5" max="5" style="1" width="24.28515625"/>
    <col customWidth="1" min="6" max="6" style="1" width="24"/>
    <col customWidth="1" min="7" max="7" style="1" width="22.28515625"/>
    <col customWidth="1" min="8" max="8" style="1" width="34.42578125"/>
    <col min="9" max="16384" style="1" width="11.42578125"/>
  </cols>
  <sheetData>
    <row r="2">
      <c r="C2" s="3" t="s">
        <v>0</v>
      </c>
      <c r="D2" s="4" t="s">
        <v>273</v>
      </c>
      <c r="F2" s="3" t="s">
        <v>2</v>
      </c>
      <c r="G2" s="3" t="s">
        <v>274</v>
      </c>
    </row>
    <row r="4"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>
      <c r="B5" s="4">
        <v>1</v>
      </c>
      <c r="C5" s="7" t="s">
        <v>275</v>
      </c>
      <c r="D5" s="8" t="s">
        <v>276</v>
      </c>
      <c r="E5" s="9">
        <v>121</v>
      </c>
      <c r="F5" s="9"/>
      <c r="G5" s="9"/>
      <c r="H5" s="9"/>
    </row>
    <row r="6">
      <c r="B6" s="4">
        <v>2</v>
      </c>
      <c r="C6" s="10" t="s">
        <v>277</v>
      </c>
      <c r="D6" s="11" t="s">
        <v>278</v>
      </c>
      <c r="E6" s="9">
        <v>42</v>
      </c>
      <c r="F6" s="9"/>
      <c r="G6" s="9"/>
      <c r="H6" s="9"/>
    </row>
    <row r="7">
      <c r="B7" s="4">
        <v>3</v>
      </c>
      <c r="C7" s="10" t="s">
        <v>279</v>
      </c>
      <c r="D7" s="11" t="s">
        <v>280</v>
      </c>
      <c r="E7" s="9">
        <v>116</v>
      </c>
      <c r="F7" s="9"/>
      <c r="G7" s="9"/>
      <c r="H7" s="9"/>
    </row>
    <row r="8">
      <c r="B8" s="4">
        <v>4</v>
      </c>
      <c r="C8" s="10" t="s">
        <v>281</v>
      </c>
      <c r="D8" s="11" t="s">
        <v>282</v>
      </c>
      <c r="E8" s="9">
        <v>119</v>
      </c>
      <c r="F8" s="9"/>
      <c r="G8" s="9"/>
      <c r="H8" s="9"/>
    </row>
    <row r="9" ht="15" customHeight="1">
      <c r="B9" s="4">
        <v>5</v>
      </c>
      <c r="C9" s="10" t="s">
        <v>283</v>
      </c>
      <c r="D9" s="11" t="s">
        <v>284</v>
      </c>
      <c r="E9" s="9">
        <v>50</v>
      </c>
      <c r="F9" s="9"/>
      <c r="G9" s="9"/>
      <c r="H9" s="9"/>
    </row>
    <row r="10">
      <c r="B10" s="4">
        <v>6</v>
      </c>
      <c r="C10" s="10" t="s">
        <v>285</v>
      </c>
      <c r="D10" s="11" t="s">
        <v>286</v>
      </c>
      <c r="E10" s="9" t="s">
        <v>173</v>
      </c>
      <c r="F10" s="9"/>
      <c r="G10" s="9"/>
      <c r="H10" s="9"/>
    </row>
    <row r="11">
      <c r="B11" s="4">
        <v>7</v>
      </c>
      <c r="C11" s="10" t="s">
        <v>287</v>
      </c>
      <c r="D11" s="11" t="s">
        <v>288</v>
      </c>
      <c r="E11" s="9">
        <v>145</v>
      </c>
      <c r="F11" s="9"/>
      <c r="G11" s="9"/>
      <c r="H11" s="9"/>
    </row>
    <row r="12">
      <c r="B12" s="4">
        <v>8</v>
      </c>
      <c r="C12" s="10" t="s">
        <v>289</v>
      </c>
      <c r="D12" s="11" t="s">
        <v>290</v>
      </c>
      <c r="E12" s="9">
        <v>6</v>
      </c>
      <c r="F12" s="9"/>
      <c r="G12" s="9"/>
      <c r="H12" s="9"/>
    </row>
    <row r="13" ht="25.5">
      <c r="B13" s="4">
        <v>9</v>
      </c>
      <c r="C13" s="10" t="s">
        <v>291</v>
      </c>
      <c r="D13" s="11" t="s">
        <v>292</v>
      </c>
      <c r="E13" s="9">
        <v>122</v>
      </c>
      <c r="F13" s="9"/>
      <c r="G13" s="9"/>
      <c r="H13" s="9"/>
    </row>
    <row r="14">
      <c r="B14" s="4">
        <v>10</v>
      </c>
      <c r="C14" s="10" t="s">
        <v>293</v>
      </c>
      <c r="D14" s="11" t="s">
        <v>294</v>
      </c>
      <c r="E14" s="9" t="s">
        <v>173</v>
      </c>
      <c r="F14" s="9"/>
      <c r="G14" s="9"/>
      <c r="H14" s="9"/>
    </row>
    <row r="15">
      <c r="B15" s="4">
        <v>11</v>
      </c>
      <c r="C15" s="10" t="s">
        <v>295</v>
      </c>
      <c r="D15" s="11" t="s">
        <v>296</v>
      </c>
      <c r="E15" s="9">
        <v>99</v>
      </c>
      <c r="F15" s="9"/>
      <c r="G15" s="9"/>
      <c r="H15" s="9"/>
    </row>
    <row r="16" ht="15" customHeight="1">
      <c r="B16" s="4">
        <v>12</v>
      </c>
      <c r="C16" s="10" t="s">
        <v>196</v>
      </c>
      <c r="D16" s="11" t="s">
        <v>297</v>
      </c>
      <c r="E16" s="9">
        <v>75</v>
      </c>
      <c r="F16" s="9"/>
      <c r="G16" s="9"/>
      <c r="H16" s="9"/>
    </row>
    <row r="17">
      <c r="B17" s="4">
        <v>13</v>
      </c>
      <c r="C17" s="10" t="s">
        <v>298</v>
      </c>
      <c r="D17" s="11" t="s">
        <v>299</v>
      </c>
      <c r="E17" s="9">
        <v>72</v>
      </c>
      <c r="F17" s="9"/>
      <c r="G17" s="9"/>
      <c r="H17" s="9"/>
    </row>
    <row r="18">
      <c r="B18" s="4">
        <v>14</v>
      </c>
      <c r="C18" s="10" t="s">
        <v>300</v>
      </c>
      <c r="D18" s="11" t="s">
        <v>301</v>
      </c>
      <c r="E18" s="9" t="s">
        <v>173</v>
      </c>
      <c r="F18" s="9"/>
      <c r="G18" s="9"/>
      <c r="H18" s="9"/>
    </row>
    <row r="19">
      <c r="B19" s="4">
        <v>15</v>
      </c>
      <c r="C19" s="10" t="s">
        <v>38</v>
      </c>
      <c r="D19" s="11" t="s">
        <v>302</v>
      </c>
      <c r="E19" s="9">
        <v>114</v>
      </c>
      <c r="F19" s="9"/>
      <c r="G19" s="9"/>
      <c r="H19" s="9"/>
    </row>
    <row r="20">
      <c r="B20" s="4">
        <v>16</v>
      </c>
      <c r="C20" s="10" t="s">
        <v>303</v>
      </c>
      <c r="D20" s="11" t="s">
        <v>304</v>
      </c>
      <c r="E20" s="9">
        <v>77</v>
      </c>
      <c r="F20" s="9"/>
      <c r="G20" s="9"/>
      <c r="H20" s="9"/>
    </row>
    <row r="21">
      <c r="B21" s="4">
        <v>17</v>
      </c>
      <c r="C21" s="10" t="s">
        <v>305</v>
      </c>
      <c r="D21" s="11" t="s">
        <v>306</v>
      </c>
      <c r="E21" s="9">
        <v>28</v>
      </c>
      <c r="F21" s="9"/>
      <c r="G21" s="9"/>
      <c r="H21" s="4"/>
    </row>
    <row r="22">
      <c r="B22" s="4">
        <v>18</v>
      </c>
      <c r="C22" s="10" t="s">
        <v>307</v>
      </c>
      <c r="D22" s="11" t="s">
        <v>308</v>
      </c>
      <c r="E22" s="9">
        <v>0</v>
      </c>
      <c r="F22" s="9"/>
      <c r="G22" s="9"/>
      <c r="H22" s="4" t="s">
        <v>15</v>
      </c>
    </row>
    <row r="23">
      <c r="B23" s="4">
        <v>19</v>
      </c>
      <c r="C23" s="10" t="s">
        <v>309</v>
      </c>
      <c r="D23" s="11" t="s">
        <v>310</v>
      </c>
      <c r="E23" s="9">
        <v>0</v>
      </c>
      <c r="F23" s="9"/>
      <c r="G23" s="9"/>
      <c r="H23" s="4" t="s">
        <v>15</v>
      </c>
    </row>
    <row r="24">
      <c r="B24" s="4">
        <v>20</v>
      </c>
      <c r="C24" s="10" t="s">
        <v>311</v>
      </c>
      <c r="D24" s="11" t="s">
        <v>312</v>
      </c>
      <c r="E24" s="9">
        <v>99</v>
      </c>
      <c r="F24" s="9"/>
      <c r="G24" s="9"/>
      <c r="H24" s="4"/>
    </row>
    <row r="25">
      <c r="B25" s="4">
        <v>21</v>
      </c>
      <c r="C25" s="10" t="s">
        <v>54</v>
      </c>
      <c r="D25" s="11" t="s">
        <v>313</v>
      </c>
      <c r="E25" s="9">
        <v>46</v>
      </c>
      <c r="F25" s="9"/>
      <c r="G25" s="4"/>
      <c r="H25" s="4"/>
    </row>
    <row r="26">
      <c r="B26" s="4">
        <v>22</v>
      </c>
      <c r="C26" s="10" t="s">
        <v>269</v>
      </c>
      <c r="D26" s="11" t="s">
        <v>314</v>
      </c>
      <c r="E26" s="9" t="s">
        <v>12</v>
      </c>
      <c r="F26" s="9"/>
      <c r="G26" s="4"/>
      <c r="H26" s="4"/>
    </row>
    <row r="27">
      <c r="B27" s="4">
        <v>23</v>
      </c>
      <c r="C27" s="10" t="s">
        <v>315</v>
      </c>
      <c r="D27" s="11" t="s">
        <v>316</v>
      </c>
      <c r="E27" s="9" t="s">
        <v>173</v>
      </c>
      <c r="F27" s="9"/>
      <c r="G27" s="4"/>
      <c r="H27" s="4"/>
    </row>
    <row r="28">
      <c r="B28" s="4">
        <v>24</v>
      </c>
      <c r="C28" s="10" t="s">
        <v>317</v>
      </c>
      <c r="D28" s="11" t="s">
        <v>318</v>
      </c>
      <c r="E28" s="9">
        <v>55</v>
      </c>
      <c r="F28" s="9"/>
      <c r="G28" s="9"/>
      <c r="H28" s="4"/>
    </row>
    <row r="29">
      <c r="B29" s="4">
        <v>25</v>
      </c>
      <c r="C29" s="10" t="s">
        <v>319</v>
      </c>
      <c r="D29" s="11" t="s">
        <v>320</v>
      </c>
      <c r="E29" s="9">
        <v>90</v>
      </c>
      <c r="F29" s="9"/>
      <c r="G29" s="9"/>
      <c r="H29" s="4"/>
    </row>
    <row r="30">
      <c r="B30" s="4">
        <v>26</v>
      </c>
      <c r="C30" s="12"/>
      <c r="D30" s="12"/>
      <c r="E30" s="9"/>
      <c r="F30" s="9"/>
      <c r="G30" s="9"/>
      <c r="H30" s="4"/>
    </row>
    <row r="31">
      <c r="B31" s="4">
        <v>27</v>
      </c>
      <c r="C31" s="3"/>
      <c r="D31" s="3"/>
      <c r="E31" s="9"/>
      <c r="F31" s="9"/>
      <c r="G31" s="9"/>
      <c r="H31" s="4"/>
    </row>
    <row r="32">
      <c r="B32" s="4">
        <v>28</v>
      </c>
      <c r="C32" s="3"/>
      <c r="D32" s="3"/>
      <c r="E32" s="9"/>
      <c r="F32" s="9"/>
      <c r="G32" s="9"/>
      <c r="H32" s="4"/>
    </row>
    <row r="33">
      <c r="B33" s="4">
        <v>29</v>
      </c>
      <c r="C33" s="13"/>
      <c r="D33" s="13"/>
      <c r="E33" s="9"/>
      <c r="F33" s="9"/>
      <c r="G33" s="9"/>
      <c r="H33" s="4"/>
    </row>
    <row r="34">
      <c r="B34" s="4">
        <v>30</v>
      </c>
      <c r="C34" s="3"/>
      <c r="D34" s="3"/>
      <c r="E34" s="9"/>
      <c r="F34" s="9"/>
      <c r="G34" s="9"/>
      <c r="H34" s="4"/>
    </row>
    <row r="35">
      <c r="B35" s="2"/>
      <c r="C35" s="1"/>
      <c r="D35" s="2"/>
      <c r="E35" s="2"/>
    </row>
    <row r="36">
      <c r="C36" s="14"/>
    </row>
    <row r="37" ht="42.75">
      <c r="C37" s="9" t="s">
        <v>60</v>
      </c>
      <c r="D37" s="9" t="s">
        <v>321</v>
      </c>
      <c r="E37" s="15"/>
    </row>
    <row r="38">
      <c r="C38" s="16" t="s">
        <v>322</v>
      </c>
      <c r="D38" s="4">
        <f>COUNTIF(E5:E34,"&lt;72")</f>
        <v>8</v>
      </c>
      <c r="E38" s="2"/>
    </row>
    <row r="39">
      <c r="C39" s="17" t="s">
        <v>323</v>
      </c>
      <c r="D39" s="28">
        <f>SUMPRODUCT((E5:E34&gt;=72)*(E5:E34&lt;=98))</f>
        <v>4</v>
      </c>
      <c r="E39" s="2"/>
    </row>
    <row r="40">
      <c r="C40" s="18" t="s">
        <v>324</v>
      </c>
      <c r="D40" s="29">
        <f>SUMPRODUCT((E5:E34&gt;=99)*(E5:E34&lt;=116))</f>
        <v>4</v>
      </c>
      <c r="E40" s="2"/>
    </row>
    <row r="41">
      <c r="C41" s="19" t="s">
        <v>325</v>
      </c>
      <c r="D41" s="30">
        <f>SUMPRODUCT((E5:E34&gt;=117)*(E5:E34&lt;=141))</f>
        <v>3</v>
      </c>
      <c r="E41" s="2"/>
    </row>
    <row r="42">
      <c r="C42" s="20" t="s">
        <v>326</v>
      </c>
      <c r="D42" s="31">
        <f>COUNTIF(E5:E34,"&gt;141")</f>
        <v>1</v>
      </c>
      <c r="E42" s="2"/>
    </row>
    <row r="43">
      <c r="C43" s="21" t="s">
        <v>67</v>
      </c>
      <c r="D43" s="22">
        <f>SUM(D38:D42)</f>
        <v>20</v>
      </c>
      <c r="E43" s="2"/>
    </row>
    <row r="44">
      <c r="C44" s="23" t="s">
        <v>68</v>
      </c>
      <c r="D44" s="24">
        <f>COUNTIF(E5:E34,"Non évaluable")</f>
        <v>0</v>
      </c>
      <c r="E44" s="2"/>
    </row>
    <row r="45">
      <c r="C45" s="25" t="s">
        <v>69</v>
      </c>
      <c r="D45" s="4">
        <v>5</v>
      </c>
      <c r="E45" s="2"/>
    </row>
    <row r="46">
      <c r="C46" s="21" t="s">
        <v>70</v>
      </c>
      <c r="D46" s="22">
        <f>SUM(D43:D45)</f>
        <v>25</v>
      </c>
      <c r="E46" s="2"/>
    </row>
    <row r="49" ht="42.75">
      <c r="C49" s="9" t="s">
        <v>71</v>
      </c>
      <c r="D49" s="9" t="s">
        <v>321</v>
      </c>
    </row>
    <row r="50">
      <c r="C50" s="16" t="s">
        <v>322</v>
      </c>
      <c r="D50" s="32">
        <f>COUNTIF(F5:F34,"&lt;72")</f>
        <v>0</v>
      </c>
    </row>
    <row r="51">
      <c r="C51" s="17" t="s">
        <v>323</v>
      </c>
      <c r="D51" s="28">
        <f>SUMPRODUCT((F5:F34&gt;=72)*(F5:F34&lt;=98))</f>
        <v>0</v>
      </c>
    </row>
    <row r="52">
      <c r="C52" s="18" t="s">
        <v>324</v>
      </c>
      <c r="D52" s="29">
        <f>SUMPRODUCT((F5:F34&gt;=99)*(F5:F34&lt;=116))</f>
        <v>0</v>
      </c>
    </row>
    <row r="53">
      <c r="C53" s="19" t="s">
        <v>325</v>
      </c>
      <c r="D53" s="30">
        <f>SUMPRODUCT((F5:F34&gt;=117)*(F5:F34&lt;=141))</f>
        <v>0</v>
      </c>
    </row>
    <row r="54">
      <c r="C54" s="20" t="s">
        <v>326</v>
      </c>
      <c r="D54" s="31">
        <f>COUNTIF(F5:F34,"&gt;141")</f>
        <v>0</v>
      </c>
    </row>
    <row r="55">
      <c r="C55" s="21" t="s">
        <v>67</v>
      </c>
      <c r="D55" s="22">
        <f>SUM(D50:D54)</f>
        <v>0</v>
      </c>
    </row>
    <row r="56">
      <c r="C56" s="23" t="s">
        <v>68</v>
      </c>
      <c r="D56" s="24">
        <f>COUNTIF(F5:F34,"Non évaluable")</f>
        <v>0</v>
      </c>
    </row>
    <row r="57">
      <c r="C57" s="25" t="s">
        <v>69</v>
      </c>
      <c r="D57" s="4">
        <f>COUNTIF(F5:F34,"Absent")</f>
        <v>0</v>
      </c>
    </row>
    <row r="58">
      <c r="C58" s="21" t="s">
        <v>70</v>
      </c>
      <c r="D58" s="22">
        <f>SUM(D55:D57)</f>
        <v>0</v>
      </c>
    </row>
    <row r="61" ht="42.75">
      <c r="C61" s="9" t="s">
        <v>72</v>
      </c>
      <c r="D61" s="9" t="s">
        <v>321</v>
      </c>
    </row>
    <row r="62">
      <c r="C62" s="16" t="s">
        <v>322</v>
      </c>
      <c r="D62" s="33">
        <f>COUNTIF(G5:G34,"&lt;72")</f>
        <v>0</v>
      </c>
    </row>
    <row r="63">
      <c r="C63" s="17" t="s">
        <v>323</v>
      </c>
      <c r="D63" s="28">
        <f>SUMPRODUCT((G5:G34&gt;=72)*(G5:G34&lt;=98))</f>
        <v>0</v>
      </c>
    </row>
    <row r="64">
      <c r="C64" s="18" t="s">
        <v>324</v>
      </c>
      <c r="D64" s="34">
        <f>SUMPRODUCT((G5:G34&gt;=99)*(G5:G34&lt;=116))</f>
        <v>0</v>
      </c>
    </row>
    <row r="65">
      <c r="C65" s="19" t="s">
        <v>325</v>
      </c>
      <c r="D65" s="30">
        <f>SUMPRODUCT((G5:G34&gt;=117)*(G5:G34&lt;=141))</f>
        <v>0</v>
      </c>
    </row>
    <row r="66">
      <c r="C66" s="20" t="s">
        <v>326</v>
      </c>
      <c r="D66" s="31">
        <f>COUNTIF(G5:G34,"&gt;141")</f>
        <v>0</v>
      </c>
    </row>
    <row r="67">
      <c r="C67" s="21" t="s">
        <v>67</v>
      </c>
      <c r="D67" s="22">
        <f>SUM(D62:D66)</f>
        <v>0</v>
      </c>
    </row>
    <row r="68">
      <c r="C68" s="23" t="s">
        <v>68</v>
      </c>
      <c r="D68" s="24">
        <f>COUNTIF(G5:G34,"Non évaluable")</f>
        <v>0</v>
      </c>
    </row>
    <row r="69">
      <c r="C69" s="25" t="s">
        <v>69</v>
      </c>
      <c r="D69" s="4">
        <f>COUNTIF(G5:G34,"Absent")</f>
        <v>0</v>
      </c>
    </row>
    <row r="70">
      <c r="C70" s="21" t="s">
        <v>70</v>
      </c>
      <c r="D70" s="22">
        <f>SUM(D67:D69)</f>
        <v>0</v>
      </c>
    </row>
  </sheetData>
  <printOptions headings="0" gridLines="0"/>
  <pageMargins left="0.69999999999999996" right="0.69999999999999996" top="0.75" bottom="0.75" header="0.29999999999999999" footer="0.29999999999999999"/>
  <pageSetup blackAndWhite="0" cellComments="none" copies="1" draft="0" errors="displayed" firstPageNumber="-1" fitToHeight="1" fitToWidth="1" horizontalDpi="600" orientation="portrait" pageOrder="downThenOver" paperSize="9" scale="100" useFirstPageNumber="0" usePrinterDefaults="1" verticalDpi="600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3" operator="lessThan" id="{002900A4-009C-47EC-BDFA-00A2000400F2}">
            <xm:f>72</xm:f>
            <x14:dxf>
              <fill>
                <patternFill patternType="solid">
                  <fgColor indexed="6"/>
                  <bgColor indexed="6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cellIs" priority="32" operator="between" id="{00110030-004B-44C3-AEEA-00D400B300D6}">
            <xm:f>72</xm:f>
            <xm:f>98</xm:f>
            <x14:dxf>
              <fill>
                <patternFill patternType="solid">
                  <fgColor theme="5" tint="-0.24994659260841701"/>
                  <bgColor theme="5" tint="-0.24994659260841701"/>
                </patternFill>
              </fill>
            </x14:dxf>
          </x14:cfRule>
          <xm:sqref>D39</xm:sqref>
        </x14:conditionalFormatting>
        <x14:conditionalFormatting xmlns:xm="http://schemas.microsoft.com/office/excel/2006/main">
          <x14:cfRule type="cellIs" priority="28" operator="lessThan" id="{00D500A3-00EE-4068-BCC8-0004002000B0}">
            <xm:f>72</xm:f>
            <x14:dxf>
              <fill>
                <patternFill patternType="solid">
                  <fgColor rgb="FFCC00CC"/>
                  <bgColor rgb="FFCC00CC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7" operator="lessThan" id="{000700B8-00C6-4115-B8C7-0036000800A7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6" operator="between" id="{00CC00E1-0043-4BF6-8AC4-009F005A00CB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5" operator="between" id="{00B100CB-001E-4401-8E2F-00ED00B500F6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4" operator="between" id="{0065007C-0007-42BE-A63A-006400CF003E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3" operator="greaterThan" id="{0044002C-006B-4779-9B80-00B300B2000F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22" operator="greaterThan" id="{00050087-00DC-4E0E-9929-00FB00CB00C5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E5:E34</xm:sqref>
        </x14:conditionalFormatting>
        <x14:conditionalFormatting xmlns:xm="http://schemas.microsoft.com/office/excel/2006/main">
          <x14:cfRule type="cellIs" priority="14" operator="lessThan" id="{00D10044-008A-4B93-8EF9-00BF00750092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3" operator="between" id="{00BF007D-00F5-44AF-B14C-007800A8005A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2" operator="between" id="{00600064-000F-4B9B-B0B0-00E3003000A7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1" operator="between" id="{00CE00EE-00A2-4A3C-BA9D-001B006000DA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10" operator="greaterThan" id="{0091007C-00A6-4737-9979-006100AD0017}">
            <xm:f>141</xm:f>
            <x14:dxf>
              <fill>
                <patternFill patternType="solid">
                  <fgColor theme="8"/>
                  <bgColor theme="8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9" operator="greaterThan" id="{009100BD-0026-45E9-8574-00A900F4004E}">
            <xm:f>141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8" operator="greaterThan" id="{008A0051-0016-4DB0-B41F-00B100A00056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7" operator="greaterThan" id="{00260081-0061-470F-B2AE-0073006C0076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F5:F34</xm:sqref>
        </x14:conditionalFormatting>
        <x14:conditionalFormatting xmlns:xm="http://schemas.microsoft.com/office/excel/2006/main">
          <x14:cfRule type="cellIs" priority="6" operator="lessThan" id="{00D700D7-004D-4B88-BFF1-00D100E2000E}">
            <xm:f>72</xm:f>
            <x14:dxf>
              <fill>
                <patternFill patternType="solid">
                  <fgColor rgb="FFFF99FF"/>
                  <bgColor rgb="FFFF99FF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5" operator="between" id="{00FE00BC-0092-4BA7-82F3-00D500810041}">
            <xm:f>72</xm:f>
            <xm:f>98</xm:f>
            <x14:dxf>
              <fill>
                <patternFill patternType="solid">
                  <fgColor theme="5"/>
                  <bgColor theme="5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4" operator="between" id="{00F9006D-0041-4383-A4D7-00EF006D0032}">
            <xm:f>99</xm:f>
            <xm:f>116</xm:f>
            <x14:dxf>
              <fill>
                <patternFill patternType="solid">
                  <fgColor rgb="FFFFC000"/>
                  <bgColor rgb="FFFFC00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3" operator="between" id="{005000E3-002D-4742-BD7F-00AC00E000AD}">
            <xm:f>117</xm:f>
            <xm:f>141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2" operator="greaterThan" id="{0042006F-006E-4301-BD92-009600B4000F}">
            <xm:f>141</xm:f>
            <x14:dxf>
              <fill>
                <patternFill patternType="solid">
                  <fgColor rgb="FF00B0F0"/>
                  <bgColor rgb="FF00B0F0"/>
                </patternFill>
              </fill>
            </x14:dxf>
          </x14:cfRule>
          <xm:sqref>G5:G34</xm:sqref>
        </x14:conditionalFormatting>
        <x14:conditionalFormatting xmlns:xm="http://schemas.microsoft.com/office/excel/2006/main">
          <x14:cfRule type="cellIs" priority="1" operator="greaterThan" id="{00080094-0029-45D6-AEAF-006D004400EF}">
            <xm:f>141</xm:f>
            <x14:dxf>
              <fill>
                <patternFill patternType="solid">
                  <fgColor theme="4"/>
                  <bgColor theme="4"/>
                </patternFill>
              </fill>
            </x14:dxf>
          </x14:cfRule>
          <xm:sqref>G5:G34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ONLYOFFICE/5.5.3.39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DESTOUESSE</dc:creator>
  <cp:lastModifiedBy>Béatrice  JEAN-LOUIS </cp:lastModifiedBy>
  <cp:revision>6</cp:revision>
  <dcterms:created xsi:type="dcterms:W3CDTF">2016-11-08T19:20:00Z</dcterms:created>
  <dcterms:modified xsi:type="dcterms:W3CDTF">2021-04-27T01:14:59Z</dcterms:modified>
</cp:coreProperties>
</file>