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6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7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8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9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pepin\Desktop\"/>
    </mc:Choice>
  </mc:AlternateContent>
  <bookViews>
    <workbookView xWindow="0" yWindow="0" windowWidth="28800" windowHeight="12300" activeTab="1"/>
  </bookViews>
  <sheets>
    <sheet name="fluence CE2 A" sheetId="1" r:id="rId1"/>
    <sheet name="fluence CE2 B" sheetId="2" r:id="rId2"/>
    <sheet name="fluence CM1 A" sheetId="3" r:id="rId3"/>
    <sheet name="fluence CM1 B" sheetId="4" r:id="rId4"/>
    <sheet name="fluence CM1 C" sheetId="5" r:id="rId5"/>
    <sheet name="fluence  CM1 (CM1 CM2)" sheetId="6" r:id="rId6"/>
    <sheet name="fluence CM2 A " sheetId="7" r:id="rId7"/>
    <sheet name="fluence CM2 B" sheetId="8" r:id="rId8"/>
    <sheet name="fluence CM2 (CM1 CM2 )" sheetId="9" r:id="rId9"/>
  </sheets>
  <calcPr calcId="162913"/>
</workbook>
</file>

<file path=xl/calcChain.xml><?xml version="1.0" encoding="utf-8"?>
<calcChain xmlns="http://schemas.openxmlformats.org/spreadsheetml/2006/main">
  <c r="D69" i="9" l="1"/>
  <c r="D68" i="9"/>
  <c r="D66" i="9"/>
  <c r="D65" i="9"/>
  <c r="D64" i="9"/>
  <c r="D63" i="9"/>
  <c r="D62" i="9"/>
  <c r="D67" i="9" s="1"/>
  <c r="D70" i="9" s="1"/>
  <c r="D57" i="9"/>
  <c r="D56" i="9"/>
  <c r="D54" i="9"/>
  <c r="D53" i="9"/>
  <c r="D52" i="9"/>
  <c r="D51" i="9"/>
  <c r="D50" i="9"/>
  <c r="D55" i="9" s="1"/>
  <c r="D58" i="9" s="1"/>
  <c r="D45" i="9"/>
  <c r="D44" i="9"/>
  <c r="D42" i="9"/>
  <c r="D43" i="9" s="1"/>
  <c r="D46" i="9" s="1"/>
  <c r="D41" i="9"/>
  <c r="D40" i="9"/>
  <c r="D39" i="9"/>
  <c r="D38" i="9"/>
  <c r="D69" i="8"/>
  <c r="D68" i="8"/>
  <c r="D66" i="8"/>
  <c r="D65" i="8"/>
  <c r="D64" i="8"/>
  <c r="D63" i="8"/>
  <c r="D67" i="8" s="1"/>
  <c r="D70" i="8" s="1"/>
  <c r="D62" i="8"/>
  <c r="D57" i="8"/>
  <c r="D56" i="8"/>
  <c r="D54" i="8"/>
  <c r="D53" i="8"/>
  <c r="D52" i="8"/>
  <c r="D51" i="8"/>
  <c r="D50" i="8"/>
  <c r="D55" i="8" s="1"/>
  <c r="D58" i="8" s="1"/>
  <c r="D45" i="8"/>
  <c r="D44" i="8"/>
  <c r="D42" i="8"/>
  <c r="D41" i="8"/>
  <c r="D40" i="8"/>
  <c r="D39" i="8"/>
  <c r="D38" i="8"/>
  <c r="D43" i="8" s="1"/>
  <c r="D46" i="8" s="1"/>
  <c r="D69" i="7"/>
  <c r="D68" i="7"/>
  <c r="D66" i="7"/>
  <c r="D67" i="7" s="1"/>
  <c r="D70" i="7" s="1"/>
  <c r="D65" i="7"/>
  <c r="D64" i="7"/>
  <c r="D63" i="7"/>
  <c r="D62" i="7"/>
  <c r="D57" i="7"/>
  <c r="D56" i="7"/>
  <c r="D54" i="7"/>
  <c r="D53" i="7"/>
  <c r="D52" i="7"/>
  <c r="D51" i="7"/>
  <c r="D55" i="7" s="1"/>
  <c r="D58" i="7" s="1"/>
  <c r="D50" i="7"/>
  <c r="D45" i="7"/>
  <c r="D44" i="7"/>
  <c r="D42" i="7"/>
  <c r="D41" i="7"/>
  <c r="D40" i="7"/>
  <c r="D39" i="7"/>
  <c r="D38" i="7"/>
  <c r="D43" i="7" s="1"/>
  <c r="D46" i="7" s="1"/>
  <c r="D69" i="6"/>
  <c r="D68" i="6"/>
  <c r="D66" i="6"/>
  <c r="D65" i="6"/>
  <c r="D64" i="6"/>
  <c r="D63" i="6"/>
  <c r="D62" i="6"/>
  <c r="D67" i="6" s="1"/>
  <c r="D70" i="6" s="1"/>
  <c r="D57" i="6"/>
  <c r="D56" i="6"/>
  <c r="D54" i="6"/>
  <c r="D55" i="6" s="1"/>
  <c r="D58" i="6" s="1"/>
  <c r="D53" i="6"/>
  <c r="D52" i="6"/>
  <c r="D51" i="6"/>
  <c r="D50" i="6"/>
  <c r="D45" i="6"/>
  <c r="D44" i="6"/>
  <c r="D42" i="6"/>
  <c r="D41" i="6"/>
  <c r="D40" i="6"/>
  <c r="D39" i="6"/>
  <c r="D43" i="6" s="1"/>
  <c r="D46" i="6" s="1"/>
  <c r="D38" i="6"/>
  <c r="D69" i="5"/>
  <c r="D68" i="5"/>
  <c r="D66" i="5"/>
  <c r="D65" i="5"/>
  <c r="D64" i="5"/>
  <c r="D63" i="5"/>
  <c r="D62" i="5"/>
  <c r="D67" i="5" s="1"/>
  <c r="D70" i="5" s="1"/>
  <c r="D57" i="5"/>
  <c r="D56" i="5"/>
  <c r="D54" i="5"/>
  <c r="D53" i="5"/>
  <c r="D52" i="5"/>
  <c r="D51" i="5"/>
  <c r="D50" i="5"/>
  <c r="D55" i="5" s="1"/>
  <c r="D58" i="5" s="1"/>
  <c r="D45" i="5"/>
  <c r="D44" i="5"/>
  <c r="D42" i="5"/>
  <c r="D43" i="5" s="1"/>
  <c r="D46" i="5" s="1"/>
  <c r="D41" i="5"/>
  <c r="D40" i="5"/>
  <c r="D39" i="5"/>
  <c r="D38" i="5"/>
  <c r="D69" i="4"/>
  <c r="D68" i="4"/>
  <c r="D66" i="4"/>
  <c r="D65" i="4"/>
  <c r="D64" i="4"/>
  <c r="D63" i="4"/>
  <c r="D67" i="4" s="1"/>
  <c r="D70" i="4" s="1"/>
  <c r="D62" i="4"/>
  <c r="D57" i="4"/>
  <c r="D56" i="4"/>
  <c r="D54" i="4"/>
  <c r="D53" i="4"/>
  <c r="D52" i="4"/>
  <c r="D51" i="4"/>
  <c r="D50" i="4"/>
  <c r="D55" i="4" s="1"/>
  <c r="D58" i="4" s="1"/>
  <c r="D45" i="4"/>
  <c r="D44" i="4"/>
  <c r="D42" i="4"/>
  <c r="D41" i="4"/>
  <c r="D40" i="4"/>
  <c r="D39" i="4"/>
  <c r="D38" i="4"/>
  <c r="D43" i="4" s="1"/>
  <c r="D46" i="4" s="1"/>
  <c r="D69" i="3"/>
  <c r="D68" i="3"/>
  <c r="D66" i="3"/>
  <c r="D67" i="3" s="1"/>
  <c r="D70" i="3" s="1"/>
  <c r="D65" i="3"/>
  <c r="D64" i="3"/>
  <c r="D63" i="3"/>
  <c r="D62" i="3"/>
  <c r="D57" i="3"/>
  <c r="D56" i="3"/>
  <c r="D54" i="3"/>
  <c r="D53" i="3"/>
  <c r="D52" i="3"/>
  <c r="D51" i="3"/>
  <c r="D55" i="3" s="1"/>
  <c r="D58" i="3" s="1"/>
  <c r="D50" i="3"/>
  <c r="D45" i="3"/>
  <c r="D44" i="3"/>
  <c r="D42" i="3"/>
  <c r="D41" i="3"/>
  <c r="D40" i="3"/>
  <c r="D39" i="3"/>
  <c r="D38" i="3"/>
  <c r="D43" i="3" s="1"/>
  <c r="D46" i="3" s="1"/>
  <c r="D69" i="2"/>
  <c r="D68" i="2"/>
  <c r="D66" i="2"/>
  <c r="D65" i="2"/>
  <c r="D64" i="2"/>
  <c r="D63" i="2"/>
  <c r="D62" i="2"/>
  <c r="D67" i="2" s="1"/>
  <c r="D70" i="2" s="1"/>
  <c r="D57" i="2"/>
  <c r="D56" i="2"/>
  <c r="D54" i="2"/>
  <c r="D55" i="2" s="1"/>
  <c r="D58" i="2" s="1"/>
  <c r="D53" i="2"/>
  <c r="D52" i="2"/>
  <c r="D51" i="2"/>
  <c r="D50" i="2"/>
  <c r="D45" i="2"/>
  <c r="D44" i="2"/>
  <c r="D42" i="2"/>
  <c r="D41" i="2"/>
  <c r="D40" i="2"/>
  <c r="D39" i="2"/>
  <c r="D43" i="2" s="1"/>
  <c r="D46" i="2" s="1"/>
  <c r="D38" i="2"/>
  <c r="D69" i="1"/>
  <c r="D68" i="1"/>
  <c r="D66" i="1"/>
  <c r="D65" i="1"/>
  <c r="D64" i="1"/>
  <c r="D63" i="1"/>
  <c r="D62" i="1"/>
  <c r="D67" i="1" s="1"/>
  <c r="D70" i="1" s="1"/>
  <c r="D57" i="1"/>
  <c r="D56" i="1"/>
  <c r="D54" i="1"/>
  <c r="D53" i="1"/>
  <c r="D52" i="1"/>
  <c r="D51" i="1"/>
  <c r="D50" i="1"/>
  <c r="D55" i="1" s="1"/>
  <c r="D58" i="1" s="1"/>
  <c r="D45" i="1"/>
  <c r="D44" i="1"/>
  <c r="D42" i="1"/>
  <c r="D43" i="1" s="1"/>
  <c r="D46" i="1" s="1"/>
  <c r="D41" i="1"/>
  <c r="D40" i="1"/>
  <c r="D39" i="1"/>
  <c r="D38" i="1"/>
</calcChain>
</file>

<file path=xl/sharedStrings.xml><?xml version="1.0" encoding="utf-8"?>
<sst xmlns="http://schemas.openxmlformats.org/spreadsheetml/2006/main" count="804" uniqueCount="410">
  <si>
    <t>Nom de l'enseignant-e</t>
  </si>
  <si>
    <t>NICLAS Anthony</t>
  </si>
  <si>
    <t>Classe</t>
  </si>
  <si>
    <t>CE2A</t>
  </si>
  <si>
    <t xml:space="preserve">Nom </t>
  </si>
  <si>
    <t>Prénom</t>
  </si>
  <si>
    <t>MCLM octobre 2020</t>
  </si>
  <si>
    <t>MCLM janvier 2021</t>
  </si>
  <si>
    <t>MCLM mai 2021</t>
  </si>
  <si>
    <t>Observations</t>
  </si>
  <si>
    <t>ALEXANDRE </t>
  </si>
  <si>
    <t>Armstrong-Junior</t>
  </si>
  <si>
    <t>CAJUSTE JANVIER</t>
  </si>
  <si>
    <t>Ilann</t>
  </si>
  <si>
    <t>CARDOSO TEIXEIRA</t>
  </si>
  <si>
    <t>Dhéylone</t>
  </si>
  <si>
    <t>CORREA LEAL</t>
  </si>
  <si>
    <t>Gustavo</t>
  </si>
  <si>
    <t>DA SILVA CARMONA</t>
  </si>
  <si>
    <t>Erick</t>
  </si>
  <si>
    <t>DORCE</t>
  </si>
  <si>
    <t>ANDY</t>
  </si>
  <si>
    <t>DORCEY</t>
  </si>
  <si>
    <t>Jean-Hernst</t>
  </si>
  <si>
    <t>EGALGI</t>
  </si>
  <si>
    <t>Djahron'n</t>
  </si>
  <si>
    <t>FAUSTINE</t>
  </si>
  <si>
    <t>Adriano</t>
  </si>
  <si>
    <t>FREITAS DA PENHA</t>
  </si>
  <si>
    <t>Alice</t>
  </si>
  <si>
    <t>GUIRAND</t>
  </si>
  <si>
    <t>Fedna</t>
  </si>
  <si>
    <t>JAMES</t>
  </si>
  <si>
    <t>Giovanny</t>
  </si>
  <si>
    <t>JOHN-AUGUSTIN--DIALLO</t>
  </si>
  <si>
    <t>Danialy</t>
  </si>
  <si>
    <t>JOSEPH</t>
  </si>
  <si>
    <t>KEYLA-ANN</t>
  </si>
  <si>
    <t>JOVIAL</t>
  </si>
  <si>
    <t>Kamille</t>
  </si>
  <si>
    <t>LAWRENCE</t>
  </si>
  <si>
    <t>Kelly-Ann</t>
  </si>
  <si>
    <t>LUBIN</t>
  </si>
  <si>
    <t>SINDY</t>
  </si>
  <si>
    <t>MACIEL MENDONCA</t>
  </si>
  <si>
    <t>Fabricia</t>
  </si>
  <si>
    <t>PESSOA VILHENA</t>
  </si>
  <si>
    <t>Iarley</t>
  </si>
  <si>
    <t>RAFFRON</t>
  </si>
  <si>
    <t>LEA</t>
  </si>
  <si>
    <t>SAUX</t>
  </si>
  <si>
    <t>Sloan</t>
  </si>
  <si>
    <t>SIMON</t>
  </si>
  <si>
    <t>Marie-Mode</t>
  </si>
  <si>
    <t>TRIBORD</t>
  </si>
  <si>
    <t>Jahyem</t>
  </si>
  <si>
    <t>VASCONCELOS DA SILVA</t>
  </si>
  <si>
    <t>Caua</t>
  </si>
  <si>
    <t>Ecole                                                                                     Evaluation de fluence octobre 2020</t>
  </si>
  <si>
    <t>CE2</t>
  </si>
  <si>
    <t>MCLM &lt; 40</t>
  </si>
  <si>
    <t>40 ≤ MCLM ≤ 69</t>
  </si>
  <si>
    <t>70 ≤ MCLM ≤ 80</t>
  </si>
  <si>
    <t>81 ≤ MCLM ≤ 101</t>
  </si>
  <si>
    <t>MCLM &gt; 101</t>
  </si>
  <si>
    <t>TOTAL élèves évalués</t>
  </si>
  <si>
    <t>Non évaluables</t>
  </si>
  <si>
    <t>Absents</t>
  </si>
  <si>
    <t>TOTAL classe</t>
  </si>
  <si>
    <t>Ecole                                                                                     Evaluation de fluence janvier 2021</t>
  </si>
  <si>
    <t>Ecole                                                                                     Evaluation de fluence mai 2021</t>
  </si>
  <si>
    <t>FLEURY Sandrine</t>
  </si>
  <si>
    <t>CE2B</t>
  </si>
  <si>
    <t>ALMEIDA DE OLIVEIRA</t>
  </si>
  <si>
    <t>Julia</t>
  </si>
  <si>
    <t>AUGUSTIN</t>
  </si>
  <si>
    <t>LEY-DANA</t>
  </si>
  <si>
    <t>BETIAN</t>
  </si>
  <si>
    <t>LOAN</t>
  </si>
  <si>
    <t>BLERALD</t>
  </si>
  <si>
    <t>LYAM</t>
  </si>
  <si>
    <t>BURIN</t>
  </si>
  <si>
    <t>Jude</t>
  </si>
  <si>
    <t>DOS PASSOS</t>
  </si>
  <si>
    <t>Noah</t>
  </si>
  <si>
    <t>FELIX</t>
  </si>
  <si>
    <t>Peterson Junior</t>
  </si>
  <si>
    <t>GIBERT</t>
  </si>
  <si>
    <t>Baptiste</t>
  </si>
  <si>
    <t>IHMANANG</t>
  </si>
  <si>
    <t>Marcel</t>
  </si>
  <si>
    <t>Matheo</t>
  </si>
  <si>
    <t>LEAL MARQUES FILHA</t>
  </si>
  <si>
    <t>ESTHER</t>
  </si>
  <si>
    <t>MARCELLUS RADAMONTHE</t>
  </si>
  <si>
    <t>Jérémy</t>
  </si>
  <si>
    <t>MARIE-ANGELIQUE</t>
  </si>
  <si>
    <t>Jalys</t>
  </si>
  <si>
    <t>non évaluable</t>
  </si>
  <si>
    <t>ULIS</t>
  </si>
  <si>
    <t>MEDAILLE</t>
  </si>
  <si>
    <t>Ethan</t>
  </si>
  <si>
    <t>MENDES COSTA DE PAULA CORREA </t>
  </si>
  <si>
    <t>Christian</t>
  </si>
  <si>
    <t>MICHALON</t>
  </si>
  <si>
    <t>Salomon</t>
  </si>
  <si>
    <t>NASCIMENTO FERREIRA</t>
  </si>
  <si>
    <t>DAVID</t>
  </si>
  <si>
    <t>Absent</t>
  </si>
  <si>
    <t>PARA</t>
  </si>
  <si>
    <t>MAHANAITEA</t>
  </si>
  <si>
    <t>PAUL</t>
  </si>
  <si>
    <t>SLOANN</t>
  </si>
  <si>
    <t>PIERRE</t>
  </si>
  <si>
    <t>José- Daniel</t>
  </si>
  <si>
    <t>PIRTAM</t>
  </si>
  <si>
    <t>CRISTOPFER</t>
  </si>
  <si>
    <t>POITE</t>
  </si>
  <si>
    <t>Bérangère</t>
  </si>
  <si>
    <t>RIVIERE</t>
  </si>
  <si>
    <t>Djouvensky</t>
  </si>
  <si>
    <t>SERANO</t>
  </si>
  <si>
    <t>Briana</t>
  </si>
  <si>
    <t>VILSAINT</t>
  </si>
  <si>
    <t>Hernstha</t>
  </si>
  <si>
    <t>CHAUSSEBLANCHE Fleur</t>
  </si>
  <si>
    <t>CM1A</t>
  </si>
  <si>
    <t>ALAMELE</t>
  </si>
  <si>
    <t>ETHAN</t>
  </si>
  <si>
    <t>AUGUSTE</t>
  </si>
  <si>
    <t>Djenaïk</t>
  </si>
  <si>
    <t>BECQUART</t>
  </si>
  <si>
    <t>Lucie</t>
  </si>
  <si>
    <t>BIZOUERNE</t>
  </si>
  <si>
    <t>TESS</t>
  </si>
  <si>
    <t>Dhéyz-Annye</t>
  </si>
  <si>
    <t>CHIPOUKA</t>
  </si>
  <si>
    <t>Kelyan</t>
  </si>
  <si>
    <t>DA PAIXAO</t>
  </si>
  <si>
    <t>BARBARA</t>
  </si>
  <si>
    <t>DEMEZIER</t>
  </si>
  <si>
    <t>LAÏNA</t>
  </si>
  <si>
    <t>PASCARL</t>
  </si>
  <si>
    <t>Disphasie</t>
  </si>
  <si>
    <t>ERIN</t>
  </si>
  <si>
    <t>Raphaël</t>
  </si>
  <si>
    <t>ESTINNA--GUILLOUX</t>
  </si>
  <si>
    <t>Lucien</t>
  </si>
  <si>
    <t>FRANKWIJK</t>
  </si>
  <si>
    <t>Rohann</t>
  </si>
  <si>
    <t>GASPARD</t>
  </si>
  <si>
    <t>GEORGES</t>
  </si>
  <si>
    <t>Martial</t>
  </si>
  <si>
    <t>HORTH</t>
  </si>
  <si>
    <t>Kenssie</t>
  </si>
  <si>
    <t>Laury Son</t>
  </si>
  <si>
    <t>LAROCHELLE</t>
  </si>
  <si>
    <t>Keesha</t>
  </si>
  <si>
    <t>OCCEAN</t>
  </si>
  <si>
    <t>Jean-Waldy</t>
  </si>
  <si>
    <t>Non evaluable</t>
  </si>
  <si>
    <t>PAYON </t>
  </si>
  <si>
    <t>SEINEDIA </t>
  </si>
  <si>
    <t>VIDAL</t>
  </si>
  <si>
    <t>Noha</t>
  </si>
  <si>
    <t>VINCENT</t>
  </si>
  <si>
    <t>Slayan</t>
  </si>
  <si>
    <t>VOISIN</t>
  </si>
  <si>
    <t>Cheydy</t>
  </si>
  <si>
    <t>ZODROS</t>
  </si>
  <si>
    <t>Maïlys</t>
  </si>
  <si>
    <t>Absente</t>
  </si>
  <si>
    <t>CM1</t>
  </si>
  <si>
    <t>GRESSIEUX Marylène</t>
  </si>
  <si>
    <t>CM1B</t>
  </si>
  <si>
    <t>CROSNIER DE LASSICHERE</t>
  </si>
  <si>
    <t>Joris</t>
  </si>
  <si>
    <t>CUGNO</t>
  </si>
  <si>
    <t>Mathieu</t>
  </si>
  <si>
    <t>Non évaluable</t>
  </si>
  <si>
    <t>DOS SANTOS</t>
  </si>
  <si>
    <t>Mayronne</t>
  </si>
  <si>
    <t>EDMOND</t>
  </si>
  <si>
    <t>CHANDRINE</t>
  </si>
  <si>
    <t>FARIAS DE OLIVEIRA</t>
  </si>
  <si>
    <t>Ayla</t>
  </si>
  <si>
    <t>INGLIS</t>
  </si>
  <si>
    <t>Enzo</t>
  </si>
  <si>
    <t>JOASSAINT</t>
  </si>
  <si>
    <t>Tchuesely</t>
  </si>
  <si>
    <t>KROMODIMEDJO</t>
  </si>
  <si>
    <t>Xavier</t>
  </si>
  <si>
    <t>LOPES RIBEIRO</t>
  </si>
  <si>
    <t>Moacir</t>
  </si>
  <si>
    <t>MAIRE--FINGALL</t>
  </si>
  <si>
    <t>Samanta</t>
  </si>
  <si>
    <t>MANCEL</t>
  </si>
  <si>
    <t>NAEL</t>
  </si>
  <si>
    <t>MARINIA</t>
  </si>
  <si>
    <t>ARTHUR</t>
  </si>
  <si>
    <t>MENCE</t>
  </si>
  <si>
    <t>Larissa</t>
  </si>
  <si>
    <t>MENDONÇA PANTOJA</t>
  </si>
  <si>
    <t>Christiano</t>
  </si>
  <si>
    <t>MICHAUD</t>
  </si>
  <si>
    <t>Livensky</t>
  </si>
  <si>
    <t>MONDELUS</t>
  </si>
  <si>
    <t>Bednel</t>
  </si>
  <si>
    <t>MORALES</t>
  </si>
  <si>
    <t>EDEN</t>
  </si>
  <si>
    <t>MORILLO MARTINEZ</t>
  </si>
  <si>
    <t>Romari</t>
  </si>
  <si>
    <t>PLAISIR</t>
  </si>
  <si>
    <t>Shedly</t>
  </si>
  <si>
    <t>PROSPER</t>
  </si>
  <si>
    <t>Mileycka</t>
  </si>
  <si>
    <t>SANTOS SAMPAIO</t>
  </si>
  <si>
    <t>Nadija</t>
  </si>
  <si>
    <t>Nahyem</t>
  </si>
  <si>
    <t>TRIVEILLOT</t>
  </si>
  <si>
    <t>INDIE</t>
  </si>
  <si>
    <t>TUPANA</t>
  </si>
  <si>
    <t>HEIMATURIA</t>
  </si>
  <si>
    <t>MACAIRE</t>
  </si>
  <si>
    <t>CM1C</t>
  </si>
  <si>
    <t>ARNAUD</t>
  </si>
  <si>
    <t>Saraël</t>
  </si>
  <si>
    <t>AUBERT</t>
  </si>
  <si>
    <t>Neiven</t>
  </si>
  <si>
    <t>BAMBERG</t>
  </si>
  <si>
    <t>Marvin</t>
  </si>
  <si>
    <t>BANDEIRA COELHO</t>
  </si>
  <si>
    <t>EDOUARD</t>
  </si>
  <si>
    <t>CHARLES</t>
  </si>
  <si>
    <t>Lydia</t>
  </si>
  <si>
    <t>CLERY</t>
  </si>
  <si>
    <t>Eden</t>
  </si>
  <si>
    <t>DOS SANTOS CORDEIRO</t>
  </si>
  <si>
    <t>Eloane</t>
  </si>
  <si>
    <t>FERREIRA DOS SANTOS</t>
  </si>
  <si>
    <t>Victoria</t>
  </si>
  <si>
    <t>FRANCOIS-BERNARD</t>
  </si>
  <si>
    <t>JEMIMA</t>
  </si>
  <si>
    <t>FREDERICK</t>
  </si>
  <si>
    <t>Nelcy</t>
  </si>
  <si>
    <t>GRIFFIT</t>
  </si>
  <si>
    <t>Owen</t>
  </si>
  <si>
    <t>IAPARRA</t>
  </si>
  <si>
    <t>Nothighan</t>
  </si>
  <si>
    <t>JOHN-AUGUSTIN</t>
  </si>
  <si>
    <t>Keelyan</t>
  </si>
  <si>
    <t>Marion</t>
  </si>
  <si>
    <t>LABONTE</t>
  </si>
  <si>
    <t>DAVY</t>
  </si>
  <si>
    <t>LALANNE</t>
  </si>
  <si>
    <t>Minia</t>
  </si>
  <si>
    <t>LEGERME</t>
  </si>
  <si>
    <t>Ely-Nathanael</t>
  </si>
  <si>
    <t>LOUIMAIRE</t>
  </si>
  <si>
    <t>Florkendy</t>
  </si>
  <si>
    <t>Dymond</t>
  </si>
  <si>
    <t>MANDE</t>
  </si>
  <si>
    <t>Keï-Lanne</t>
  </si>
  <si>
    <t>MELCUS</t>
  </si>
  <si>
    <t>Naomie</t>
  </si>
  <si>
    <t>Swann</t>
  </si>
  <si>
    <t>ORINVILLE</t>
  </si>
  <si>
    <t>Laurianne</t>
  </si>
  <si>
    <t>MARAMAITETEA</t>
  </si>
  <si>
    <t>DROUARD</t>
  </si>
  <si>
    <t>CM1/CM2</t>
  </si>
  <si>
    <t>DA SILVA VIANA</t>
  </si>
  <si>
    <t>FLAVIA</t>
  </si>
  <si>
    <t xml:space="preserve">Absent </t>
  </si>
  <si>
    <t>DOS SANTOS GONCALVES</t>
  </si>
  <si>
    <t>TAYLON</t>
  </si>
  <si>
    <t>KWADJANI</t>
  </si>
  <si>
    <t>MIJNAAS</t>
  </si>
  <si>
    <t>MARIE-ROSE</t>
  </si>
  <si>
    <t>Maëlyne</t>
  </si>
  <si>
    <t>MARTIN  PANTOJA DA SILVA</t>
  </si>
  <si>
    <t>Bella</t>
  </si>
  <si>
    <t>MELAS</t>
  </si>
  <si>
    <t>Riley</t>
  </si>
  <si>
    <t>SAINT-HILAIRE</t>
  </si>
  <si>
    <t>Richardson</t>
  </si>
  <si>
    <t xml:space="preserve">Non évaluables </t>
  </si>
  <si>
    <t>SISA</t>
  </si>
  <si>
    <t>Nathalie</t>
  </si>
  <si>
    <t>SOIRIME</t>
  </si>
  <si>
    <t>Chrismaelle</t>
  </si>
  <si>
    <t>LE METAYER Olivier</t>
  </si>
  <si>
    <t>AHAMADI</t>
  </si>
  <si>
    <t>Tisha</t>
  </si>
  <si>
    <t>ALCANTARA</t>
  </si>
  <si>
    <t>Lya</t>
  </si>
  <si>
    <t>ALEXANDRE</t>
  </si>
  <si>
    <t>Juvenss - May</t>
  </si>
  <si>
    <t>BEAUMONT</t>
  </si>
  <si>
    <t>VICTOR</t>
  </si>
  <si>
    <t>DA SILVA OLIVEIRA</t>
  </si>
  <si>
    <t>Hervé</t>
  </si>
  <si>
    <t>DE OLIVEIRA SOUZA</t>
  </si>
  <si>
    <t>Thaysa</t>
  </si>
  <si>
    <t>DELAMOIR</t>
  </si>
  <si>
    <t>Redjy</t>
  </si>
  <si>
    <t>DESROCHES</t>
  </si>
  <si>
    <t>ROSELANDE</t>
  </si>
  <si>
    <t>DOS SANTOS CARMMONA</t>
  </si>
  <si>
    <t>Henderson</t>
  </si>
  <si>
    <t>EDWIGE</t>
  </si>
  <si>
    <t>Dreyvis</t>
  </si>
  <si>
    <t>EMELAN</t>
  </si>
  <si>
    <t>ROSENA</t>
  </si>
  <si>
    <t>FONTELLIO</t>
  </si>
  <si>
    <t>Luciano</t>
  </si>
  <si>
    <t>FONTILME</t>
  </si>
  <si>
    <t>Catarina</t>
  </si>
  <si>
    <t>Célia</t>
  </si>
  <si>
    <t>JEAN LOUIS</t>
  </si>
  <si>
    <t>Mirlanda</t>
  </si>
  <si>
    <t>JEAN-PIERRE</t>
  </si>
  <si>
    <t>DONALD</t>
  </si>
  <si>
    <t>LAGRANCOURT</t>
  </si>
  <si>
    <t>KENRYCK</t>
  </si>
  <si>
    <t>LALBACHAN</t>
  </si>
  <si>
    <t>Reshmi</t>
  </si>
  <si>
    <t>LANDELLE</t>
  </si>
  <si>
    <t>Mae</t>
  </si>
  <si>
    <t>LEUCHART</t>
  </si>
  <si>
    <t>THOMAS</t>
  </si>
  <si>
    <t>KERYHANSA</t>
  </si>
  <si>
    <t>MENOUER</t>
  </si>
  <si>
    <t>Adam</t>
  </si>
  <si>
    <t>LOVENS</t>
  </si>
  <si>
    <t>SOARES DA SILVA</t>
  </si>
  <si>
    <t>VERONIQUE</t>
  </si>
  <si>
    <t>Djayann</t>
  </si>
  <si>
    <t>CM2</t>
  </si>
  <si>
    <t>MCLM &lt; 72</t>
  </si>
  <si>
    <t>72 ≤ MCLM ≤ 98</t>
  </si>
  <si>
    <t>99 ≤ MCLM ≤ 116</t>
  </si>
  <si>
    <t>117 ≤ MCLM ≤ 141</t>
  </si>
  <si>
    <t>MCLM &gt; 141</t>
  </si>
  <si>
    <t>BAFAU</t>
  </si>
  <si>
    <t>MARVYN</t>
  </si>
  <si>
    <t>BAPTISTE</t>
  </si>
  <si>
    <t>Paméla</t>
  </si>
  <si>
    <t>BEKELIE</t>
  </si>
  <si>
    <t>Dobson</t>
  </si>
  <si>
    <t>BORDERAN-JASON</t>
  </si>
  <si>
    <t>Sayann</t>
  </si>
  <si>
    <t>DA SILVA BORGES</t>
  </si>
  <si>
    <t>Maria - Eduarda</t>
  </si>
  <si>
    <t>DECKE</t>
  </si>
  <si>
    <t>DELVA</t>
  </si>
  <si>
    <t>Audrey</t>
  </si>
  <si>
    <t>DORVILUS</t>
  </si>
  <si>
    <t>Laure-Neila</t>
  </si>
  <si>
    <t>GAREL</t>
  </si>
  <si>
    <t>VALERYA</t>
  </si>
  <si>
    <t>GOURLE</t>
  </si>
  <si>
    <t>Sylvestre</t>
  </si>
  <si>
    <t>HO SHUI LING</t>
  </si>
  <si>
    <t>JEMELY</t>
  </si>
  <si>
    <t>JACARIA</t>
  </si>
  <si>
    <t>Lora</t>
  </si>
  <si>
    <t>Kinsy</t>
  </si>
  <si>
    <t>Dayan</t>
  </si>
  <si>
    <t>Jonathan</t>
  </si>
  <si>
    <t>LIMA MARCELINO</t>
  </si>
  <si>
    <t>Anna-Caroline</t>
  </si>
  <si>
    <t>MACHINE</t>
  </si>
  <si>
    <t>EVRICK</t>
  </si>
  <si>
    <t>MIRAKOFF</t>
  </si>
  <si>
    <t>Etana</t>
  </si>
  <si>
    <t>Ashley</t>
  </si>
  <si>
    <t>PHILOMENE</t>
  </si>
  <si>
    <t>Léa</t>
  </si>
  <si>
    <t>REBUFA</t>
  </si>
  <si>
    <t>Pablo</t>
  </si>
  <si>
    <t>SAINT-GERMAIN</t>
  </si>
  <si>
    <t>MILORA</t>
  </si>
  <si>
    <t>SEXE</t>
  </si>
  <si>
    <t>Nellcy</t>
  </si>
  <si>
    <t>INDRICK</t>
  </si>
  <si>
    <t>URBINA CARBAJAL</t>
  </si>
  <si>
    <t>LIDIA</t>
  </si>
  <si>
    <t>CASTOR</t>
  </si>
  <si>
    <t>Mario</t>
  </si>
  <si>
    <t>DE OLIVEIRA DE AGUIAR</t>
  </si>
  <si>
    <t>Isabelly</t>
  </si>
  <si>
    <t>Jocelyn</t>
  </si>
  <si>
    <t>Chamcy</t>
  </si>
  <si>
    <t>Kessy</t>
  </si>
  <si>
    <t>Angel</t>
  </si>
  <si>
    <t>STEEVANS</t>
  </si>
  <si>
    <t>JOSLIN</t>
  </si>
  <si>
    <t>Josepha</t>
  </si>
  <si>
    <t>Miguel</t>
  </si>
  <si>
    <t>MASLET--BIENVENU</t>
  </si>
  <si>
    <t>Liwen</t>
  </si>
  <si>
    <t>MENDES CABRAL</t>
  </si>
  <si>
    <t>Swane</t>
  </si>
  <si>
    <t>Arlindo</t>
  </si>
  <si>
    <t>Mesdarlie</t>
  </si>
  <si>
    <t>ROCHA DA ROCHA</t>
  </si>
  <si>
    <t>Samuel</t>
  </si>
  <si>
    <t>SODA</t>
  </si>
  <si>
    <t>Daren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</si>
</sst>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1"/>
      <color indexed="64"/>
      <name val="Calibri"/>
    </font>
    <font>
      <sz val="11"/>
      <color indexed="64"/>
      <name val="Calibri"/>
      <scheme val="minor"/>
    </font>
    <font>
      <sz val="11"/>
      <color theme="1"/>
      <name val="Calibri"/>
    </font>
    <font>
      <sz val="10"/>
      <color theme="1"/>
      <name val="Calibri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5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6"/>
        <bgColor indexed="64"/>
      </patternFill>
    </fill>
    <fill>
      <patternFill patternType="solid">
        <fgColor rgb="FFFF33CC"/>
        <bgColor indexed="64"/>
      </patternFill>
    </fill>
  </fills>
  <borders count="4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0" fillId="3" borderId="1" xfId="0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0" fillId="6" borderId="1" xfId="0" applyFill="1" applyBorder="1" applyAlignment="1">
      <alignment vertical="center"/>
    </xf>
    <xf numFmtId="0" fontId="3" fillId="7" borderId="1" xfId="0" applyFont="1" applyFill="1" applyBorder="1" applyAlignment="1">
      <alignment vertical="center"/>
    </xf>
    <xf numFmtId="0" fontId="0" fillId="8" borderId="1" xfId="0" applyFill="1" applyBorder="1" applyAlignment="1">
      <alignment vertical="center"/>
    </xf>
    <xf numFmtId="0" fontId="0" fillId="8" borderId="1" xfId="0" applyFill="1" applyBorder="1" applyAlignment="1">
      <alignment horizontal="center" vertical="center"/>
    </xf>
    <xf numFmtId="0" fontId="3" fillId="9" borderId="1" xfId="0" applyFont="1" applyFill="1" applyBorder="1" applyAlignment="1">
      <alignment vertical="center"/>
    </xf>
    <xf numFmtId="0" fontId="0" fillId="9" borderId="1" xfId="0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</cellXfs>
  <cellStyles count="1">
    <cellStyle name="Normal" xfId="0" builtinId="0"/>
  </cellStyles>
  <dxfs count="174">
    <dxf>
      <fill>
        <patternFill patternType="solid">
          <fgColor theme="4"/>
          <bgColor theme="4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2" tint="-0.24994659260841701"/>
          <bgColor theme="2" tint="-0.24994659260841701"/>
        </patternFill>
      </fill>
    </dxf>
    <dxf>
      <fill>
        <patternFill patternType="solid">
          <fgColor rgb="FFFF99FF"/>
          <bgColor rgb="FFFF99FF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99FF"/>
          <bgColor rgb="FFFF99FF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8"/>
          <bgColor theme="8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rgb="FFFF99FF"/>
          <bgColor rgb="FFFF99FF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8"/>
          <bgColor theme="8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5" tint="-0.24994659260841701"/>
          <bgColor theme="5" tint="-0.24994659260841701"/>
        </patternFill>
      </fill>
    </dxf>
    <dxf>
      <fill>
        <patternFill patternType="solid">
          <fgColor indexed="6"/>
          <bgColor indexed="6"/>
        </patternFill>
      </fill>
    </dxf>
    <dxf>
      <fill>
        <patternFill patternType="solid">
          <fgColor rgb="FFFF99FF"/>
          <bgColor rgb="FFFF99FF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99FF"/>
          <bgColor rgb="FFFF99FF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8"/>
          <bgColor theme="8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rgb="FFFF99FF"/>
          <bgColor rgb="FFFF99FF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8"/>
          <bgColor theme="8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5" tint="-0.24994659260841701"/>
          <bgColor theme="5" tint="-0.24994659260841701"/>
        </patternFill>
      </fill>
    </dxf>
    <dxf>
      <fill>
        <patternFill patternType="solid">
          <fgColor indexed="6"/>
          <bgColor indexed="6"/>
        </patternFill>
      </fill>
    </dxf>
    <dxf>
      <fill>
        <patternFill patternType="solid">
          <fgColor theme="2" tint="-0.24994659260841701"/>
          <bgColor theme="2" tint="-0.24994659260841701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FF99FF"/>
          <bgColor rgb="FFFF99FF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theme="8"/>
          <bgColor theme="8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FF99FF"/>
          <bgColor rgb="FFFF99FF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8"/>
          <bgColor theme="8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FF99FF"/>
          <bgColor rgb="FFFF99FF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5" tint="-0.24994659260841701"/>
          <bgColor theme="5" tint="-0.24994659260841701"/>
        </patternFill>
      </fill>
    </dxf>
    <dxf>
      <fill>
        <patternFill patternType="solid">
          <fgColor indexed="6"/>
          <bgColor indexed="6"/>
        </patternFill>
      </fill>
    </dxf>
    <dxf>
      <fill>
        <patternFill patternType="solid">
          <fgColor theme="2" tint="-0.24994659260841701"/>
          <bgColor theme="2" tint="-0.24994659260841701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2" tint="-0.24994659260841701"/>
          <bgColor theme="2" tint="-0.24994659260841701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2" tint="-0.24994659260841701"/>
          <bgColor theme="2" tint="-0.24994659260841701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2" tint="-0.24994659260841701"/>
          <bgColor theme="2" tint="-0.2499465926084170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2" tint="-0.24994659260841701"/>
          <bgColor theme="2" tint="-0.2499465926084170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2" tint="-0.24994659260841701"/>
          <bgColor theme="2" tint="-0.2499465926084170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2" tint="-0.24994659260841701"/>
          <bgColor theme="2" tint="-0.2499465926084170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2" tint="-0.24994659260841701"/>
          <bgColor theme="2" tint="-0.2499465926084170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2" tint="-0.24994659260841701"/>
          <bgColor theme="2" tint="-0.24994659260841701"/>
        </patternFill>
      </fill>
    </dxf>
    <dxf>
      <fill>
        <patternFill patternType="solid">
          <fgColor theme="2" tint="-0.24994659260841701"/>
          <bgColor theme="2" tint="-0.24994659260841701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2" tint="-0.24994659260841701"/>
          <bgColor theme="2" tint="-0.24994659260841701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2" tint="-0.24994659260841701"/>
          <bgColor theme="2" tint="-0.2499465926084170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2" tint="-0.24994659260841701"/>
          <bgColor theme="2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9.27479174962028E-2"/>
          <c:y val="2.9549177276450005E-2"/>
        </c:manualLayout>
      </c:layout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5B7-4440-A917-94D794A9DD77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5B7-4440-A917-94D794A9DD77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5B7-4440-A917-94D794A9DD77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5B7-4440-A917-94D794A9DD77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5B7-4440-A917-94D794A9DD7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CE2 A'!$C$38:$C$42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CE2 A'!$D$38:$D$42</c:f>
              <c:numCache>
                <c:formatCode>General</c:formatCode>
                <c:ptCount val="5"/>
                <c:pt idx="0">
                  <c:v>5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5B7-4440-A917-94D794A9DD7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9.27479174962028E-2"/>
          <c:y val="2.9549177276450005E-2"/>
        </c:manualLayout>
      </c:layout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F16-4699-950C-7DB3A4495796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F16-4699-950C-7DB3A4495796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F16-4699-950C-7DB3A4495796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F16-4699-950C-7DB3A4495796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F16-4699-950C-7DB3A4495796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CM1 B'!$C$38:$C$42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CM1 B'!$D$38:$D$42</c:f>
              <c:numCache>
                <c:formatCode>General</c:formatCode>
                <c:ptCount val="5"/>
                <c:pt idx="0">
                  <c:v>3</c:v>
                </c:pt>
                <c:pt idx="1">
                  <c:v>7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F16-4699-950C-7DB3A449579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prstGeom prst="rect">
              <a:avLst/>
            </a:prstGeom>
            <a:solidFill>
              <a:srgbClr val="FF99FF"/>
            </a:solidFill>
          </c:spPr>
          <c:dPt>
            <c:idx val="0"/>
            <c:bubble3D val="0"/>
            <c:spPr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BA1-4332-84CA-1CFCB51F4ADC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BA1-4332-84CA-1CFCB51F4ADC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BA1-4332-84CA-1CFCB51F4ADC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BA1-4332-84CA-1CFCB51F4ADC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BA1-4332-84CA-1CFCB51F4ADC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CM1 B'!$C$50:$C$54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CM1 B'!$D$50:$D$54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BA1-4332-84CA-1CFCB51F4AD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99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52B-4457-BE17-5559D9916791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52B-4457-BE17-5559D9916791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52B-4457-BE17-5559D9916791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52B-4457-BE17-5559D9916791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52B-4457-BE17-5559D9916791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CM1 B'!$C$62:$C$66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CM1 B'!$D$62:$D$66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52B-4457-BE17-5559D991679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9.27479174962028E-2"/>
          <c:y val="2.9549177276450005E-2"/>
        </c:manualLayout>
      </c:layout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A5F-4DA4-B499-139FC77651BE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A5F-4DA4-B499-139FC77651BE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A5F-4DA4-B499-139FC77651BE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A5F-4DA4-B499-139FC77651BE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A5F-4DA4-B499-139FC77651BE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CM1 C'!$C$38:$C$42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CM1 C'!$D$38:$D$42</c:f>
              <c:numCache>
                <c:formatCode>General</c:formatCode>
                <c:ptCount val="5"/>
                <c:pt idx="0">
                  <c:v>5</c:v>
                </c:pt>
                <c:pt idx="1">
                  <c:v>6</c:v>
                </c:pt>
                <c:pt idx="2">
                  <c:v>5</c:v>
                </c:pt>
                <c:pt idx="3">
                  <c:v>3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A5F-4DA4-B499-139FC77651B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prstGeom prst="rect">
              <a:avLst/>
            </a:prstGeom>
            <a:solidFill>
              <a:srgbClr val="FF99FF"/>
            </a:solidFill>
          </c:spPr>
          <c:dPt>
            <c:idx val="0"/>
            <c:bubble3D val="0"/>
            <c:spPr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2E7-438A-8B86-2DF02636A6BE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2E7-438A-8B86-2DF02636A6BE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2E7-438A-8B86-2DF02636A6BE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2E7-438A-8B86-2DF02636A6BE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2E7-438A-8B86-2DF02636A6BE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CM1 C'!$C$50:$C$54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CM1 C'!$D$50:$D$54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2E7-438A-8B86-2DF02636A6B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99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5C9-4273-BD2D-3D2092B71CB7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5C9-4273-BD2D-3D2092B71CB7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5C9-4273-BD2D-3D2092B71CB7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5C9-4273-BD2D-3D2092B71CB7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5C9-4273-BD2D-3D2092B71CB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CM1 C'!$C$62:$C$66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CM1 C'!$D$62:$D$66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5C9-4273-BD2D-3D2092B71CB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9.27479174962028E-2"/>
          <c:y val="2.9549177276450005E-2"/>
        </c:manualLayout>
      </c:layout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88-4F46-A09F-A7525406774A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88-4F46-A09F-A7525406774A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88-4F46-A09F-A7525406774A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688-4F46-A09F-A7525406774A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688-4F46-A09F-A7525406774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 CM1 (CM1 CM2)'!$C$38:$C$42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 CM1 (CM1 CM2)'!$D$38:$D$42</c:f>
              <c:numCache>
                <c:formatCode>General</c:formatCode>
                <c:ptCount val="5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688-4F46-A09F-A7525406774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prstGeom prst="rect">
              <a:avLst/>
            </a:prstGeom>
            <a:solidFill>
              <a:srgbClr val="FF99FF"/>
            </a:solidFill>
          </c:spPr>
          <c:dPt>
            <c:idx val="0"/>
            <c:bubble3D val="0"/>
            <c:spPr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441-4514-910C-9A9A9842F64D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441-4514-910C-9A9A9842F64D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441-4514-910C-9A9A9842F64D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441-4514-910C-9A9A9842F64D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441-4514-910C-9A9A9842F64D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 CM1 (CM1 CM2)'!$C$50:$C$54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 CM1 (CM1 CM2)'!$D$50:$D$54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441-4514-910C-9A9A9842F64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99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DBD-4480-996C-4E52582C37D0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DBD-4480-996C-4E52582C37D0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DBD-4480-996C-4E52582C37D0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DBD-4480-996C-4E52582C37D0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EDBD-4480-996C-4E52582C37D0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 CM1 (CM1 CM2)'!$C$62:$C$66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 CM1 (CM1 CM2)'!$D$62:$D$66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BD-4480-996C-4E52582C37D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9.27479174962028E-2"/>
          <c:y val="2.9549177276450005E-2"/>
        </c:manualLayout>
      </c:layout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717-4F68-BA44-A4BEA5D71FA7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717-4F68-BA44-A4BEA5D71FA7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717-4F68-BA44-A4BEA5D71FA7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717-4F68-BA44-A4BEA5D71FA7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717-4F68-BA44-A4BEA5D71FA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CM2 A '!$C$38:$C$42</c:f>
              <c:strCache>
                <c:ptCount val="5"/>
                <c:pt idx="0">
                  <c:v>MCLM &lt; 72</c:v>
                </c:pt>
                <c:pt idx="1">
                  <c:v>72 ≤ MCLM ≤ 98</c:v>
                </c:pt>
                <c:pt idx="2">
                  <c:v>99 ≤ MCLM ≤ 116</c:v>
                </c:pt>
                <c:pt idx="3">
                  <c:v>117 ≤ MCLM ≤ 141</c:v>
                </c:pt>
                <c:pt idx="4">
                  <c:v>MCLM &gt; 141</c:v>
                </c:pt>
              </c:strCache>
            </c:strRef>
          </c:cat>
          <c:val>
            <c:numRef>
              <c:f>'fluence CM2 A '!$D$38:$D$42</c:f>
              <c:numCache>
                <c:formatCode>General</c:formatCode>
                <c:ptCount val="5"/>
                <c:pt idx="0">
                  <c:v>10</c:v>
                </c:pt>
                <c:pt idx="1">
                  <c:v>11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717-4F68-BA44-A4BEA5D71FA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D11-42D9-BF43-6B3A59F78CC8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D11-42D9-BF43-6B3A59F78CC8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D11-42D9-BF43-6B3A59F78CC8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D11-42D9-BF43-6B3A59F78CC8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D11-42D9-BF43-6B3A59F78CC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CE2 A'!$C$50:$C$54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CE2 A'!$D$50:$D$54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D11-42D9-BF43-6B3A59F78CC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99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53D-4686-B73D-B166B1630704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53D-4686-B73D-B166B1630704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53D-4686-B73D-B166B1630704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53D-4686-B73D-B166B1630704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53D-4686-B73D-B166B1630704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CM2 A '!$C$50:$C$54</c:f>
              <c:strCache>
                <c:ptCount val="5"/>
                <c:pt idx="0">
                  <c:v>MCLM &lt; 72</c:v>
                </c:pt>
                <c:pt idx="1">
                  <c:v>72 ≤ MCLM ≤ 98</c:v>
                </c:pt>
                <c:pt idx="2">
                  <c:v>99 ≤ MCLM ≤ 116</c:v>
                </c:pt>
                <c:pt idx="3">
                  <c:v>117 ≤ MCLM ≤ 141</c:v>
                </c:pt>
                <c:pt idx="4">
                  <c:v>MCLM &gt; 141</c:v>
                </c:pt>
              </c:strCache>
            </c:strRef>
          </c:cat>
          <c:val>
            <c:numRef>
              <c:f>'fluence CM2 A 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53D-4686-B73D-B166B163070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4A7-45A1-BEEC-B174B0374F3A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4A7-45A1-BEEC-B174B0374F3A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4A7-45A1-BEEC-B174B0374F3A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4A7-45A1-BEEC-B174B0374F3A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4A7-45A1-BEEC-B174B0374F3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CM2 A '!$C$62:$C$66</c:f>
              <c:strCache>
                <c:ptCount val="5"/>
                <c:pt idx="0">
                  <c:v>MCLM &lt; 72</c:v>
                </c:pt>
                <c:pt idx="1">
                  <c:v>72 ≤ MCLM ≤ 98</c:v>
                </c:pt>
                <c:pt idx="2">
                  <c:v>99 ≤ MCLM ≤ 116</c:v>
                </c:pt>
                <c:pt idx="3">
                  <c:v>117 ≤ MCLM ≤ 141</c:v>
                </c:pt>
                <c:pt idx="4">
                  <c:v>MCLM &gt; 141</c:v>
                </c:pt>
              </c:strCache>
            </c:strRef>
          </c:cat>
          <c:val>
            <c:numRef>
              <c:f>'fluence CM2 A 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4A7-45A1-BEEC-B174B0374F3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9.27479174962028E-2"/>
          <c:y val="2.9549177276450005E-2"/>
        </c:manualLayout>
      </c:layout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1C0-44DB-A8DC-40CBD33B8A24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1C0-44DB-A8DC-40CBD33B8A24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1C0-44DB-A8DC-40CBD33B8A24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1C0-44DB-A8DC-40CBD33B8A24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1C0-44DB-A8DC-40CBD33B8A24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CM2 B'!$C$38:$C$42</c:f>
              <c:strCache>
                <c:ptCount val="5"/>
                <c:pt idx="0">
                  <c:v>MCLM &lt; 72</c:v>
                </c:pt>
                <c:pt idx="1">
                  <c:v>72 ≤ MCLM ≤ 98</c:v>
                </c:pt>
                <c:pt idx="2">
                  <c:v>99 ≤ MCLM ≤ 116</c:v>
                </c:pt>
                <c:pt idx="3">
                  <c:v>117 ≤ MCLM ≤ 141</c:v>
                </c:pt>
                <c:pt idx="4">
                  <c:v>MCLM &gt; 141</c:v>
                </c:pt>
              </c:strCache>
            </c:strRef>
          </c:cat>
          <c:val>
            <c:numRef>
              <c:f>'fluence CM2 B'!$D$38:$D$42</c:f>
              <c:numCache>
                <c:formatCode>General</c:formatCode>
                <c:ptCount val="5"/>
                <c:pt idx="0">
                  <c:v>7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C0-44DB-A8DC-40CBD33B8A2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99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5E7-4FA9-9B58-281E11B0B71D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5E7-4FA9-9B58-281E11B0B71D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5E7-4FA9-9B58-281E11B0B71D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5E7-4FA9-9B58-281E11B0B71D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5E7-4FA9-9B58-281E11B0B71D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CM2 B'!$C$50:$C$54</c:f>
              <c:strCache>
                <c:ptCount val="5"/>
                <c:pt idx="0">
                  <c:v>MCLM &lt; 72</c:v>
                </c:pt>
                <c:pt idx="1">
                  <c:v>72 ≤ MCLM ≤ 98</c:v>
                </c:pt>
                <c:pt idx="2">
                  <c:v>99 ≤ MCLM ≤ 116</c:v>
                </c:pt>
                <c:pt idx="3">
                  <c:v>117 ≤ MCLM ≤ 141</c:v>
                </c:pt>
                <c:pt idx="4">
                  <c:v>MCLM &gt; 141</c:v>
                </c:pt>
              </c:strCache>
            </c:strRef>
          </c:cat>
          <c:val>
            <c:numRef>
              <c:f>'fluence CM2 B'!$D$50:$D$54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5E7-4FA9-9B58-281E11B0B71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A7F-4A98-8D63-A4A7C1EB9B09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A7F-4A98-8D63-A4A7C1EB9B09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A7F-4A98-8D63-A4A7C1EB9B09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A7F-4A98-8D63-A4A7C1EB9B09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EA7F-4A98-8D63-A4A7C1EB9B09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CM2 B'!$C$62:$C$66</c:f>
              <c:strCache>
                <c:ptCount val="5"/>
                <c:pt idx="0">
                  <c:v>MCLM &lt; 72</c:v>
                </c:pt>
                <c:pt idx="1">
                  <c:v>72 ≤ MCLM ≤ 98</c:v>
                </c:pt>
                <c:pt idx="2">
                  <c:v>99 ≤ MCLM ≤ 116</c:v>
                </c:pt>
                <c:pt idx="3">
                  <c:v>117 ≤ MCLM ≤ 141</c:v>
                </c:pt>
                <c:pt idx="4">
                  <c:v>MCLM &gt; 141</c:v>
                </c:pt>
              </c:strCache>
            </c:strRef>
          </c:cat>
          <c:val>
            <c:numRef>
              <c:f>'fluence CM2 B'!$D$62:$D$66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A7F-4A98-8D63-A4A7C1EB9B0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9.27479174962028E-2"/>
          <c:y val="2.9549177276450005E-2"/>
        </c:manualLayout>
      </c:layout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47F-4865-8D06-4496EB8DB03E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47F-4865-8D06-4496EB8DB03E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47F-4865-8D06-4496EB8DB03E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47F-4865-8D06-4496EB8DB03E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E47F-4865-8D06-4496EB8DB03E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CM2 (CM1 CM2 )'!$C$38:$C$42</c:f>
              <c:strCache>
                <c:ptCount val="5"/>
                <c:pt idx="0">
                  <c:v>MCLM &lt; 72</c:v>
                </c:pt>
                <c:pt idx="1">
                  <c:v>72 ≤ MCLM ≤ 98</c:v>
                </c:pt>
                <c:pt idx="2">
                  <c:v>99 ≤ MCLM ≤ 116</c:v>
                </c:pt>
                <c:pt idx="3">
                  <c:v>117 ≤ MCLM ≤ 141</c:v>
                </c:pt>
                <c:pt idx="4">
                  <c:v>MCLM &gt; 141</c:v>
                </c:pt>
              </c:strCache>
            </c:strRef>
          </c:cat>
          <c:val>
            <c:numRef>
              <c:f>'fluence CM2 (CM1 CM2 )'!$D$38:$D$42</c:f>
              <c:numCache>
                <c:formatCode>General</c:formatCode>
                <c:ptCount val="5"/>
                <c:pt idx="0">
                  <c:v>5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47F-4865-8D06-4496EB8DB03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99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4EA-4BCE-90DE-99C7583D0D11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4EA-4BCE-90DE-99C7583D0D11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4EA-4BCE-90DE-99C7583D0D11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4EA-4BCE-90DE-99C7583D0D11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4EA-4BCE-90DE-99C7583D0D11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CM2 (CM1 CM2 )'!$C$50:$C$54</c:f>
              <c:strCache>
                <c:ptCount val="5"/>
                <c:pt idx="0">
                  <c:v>MCLM &lt; 72</c:v>
                </c:pt>
                <c:pt idx="1">
                  <c:v>72 ≤ MCLM ≤ 98</c:v>
                </c:pt>
                <c:pt idx="2">
                  <c:v>99 ≤ MCLM ≤ 116</c:v>
                </c:pt>
                <c:pt idx="3">
                  <c:v>117 ≤ MCLM ≤ 141</c:v>
                </c:pt>
                <c:pt idx="4">
                  <c:v>MCLM &gt; 141</c:v>
                </c:pt>
              </c:strCache>
            </c:strRef>
          </c:cat>
          <c:val>
            <c:numRef>
              <c:f>'fluence CM2 (CM1 CM2 )'!$D$50:$D$54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4EA-4BCE-90DE-99C7583D0D1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6EB-48B1-9A63-01F96A2470AA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6EB-48B1-9A63-01F96A2470AA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6EB-48B1-9A63-01F96A2470AA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6EB-48B1-9A63-01F96A2470AA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6EB-48B1-9A63-01F96A2470A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CM2 (CM1 CM2 )'!$C$62:$C$66</c:f>
              <c:strCache>
                <c:ptCount val="5"/>
                <c:pt idx="0">
                  <c:v>MCLM &lt; 72</c:v>
                </c:pt>
                <c:pt idx="1">
                  <c:v>72 ≤ MCLM ≤ 98</c:v>
                </c:pt>
                <c:pt idx="2">
                  <c:v>99 ≤ MCLM ≤ 116</c:v>
                </c:pt>
                <c:pt idx="3">
                  <c:v>117 ≤ MCLM ≤ 141</c:v>
                </c:pt>
                <c:pt idx="4">
                  <c:v>MCLM &gt; 141</c:v>
                </c:pt>
              </c:strCache>
            </c:strRef>
          </c:cat>
          <c:val>
            <c:numRef>
              <c:f>'fluence CM2 (CM1 CM2 )'!$D$62:$D$66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6EB-48B1-9A63-01F96A2470A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2AD-4B96-9CF1-14FA55499F92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2AD-4B96-9CF1-14FA55499F92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2AD-4B96-9CF1-14FA55499F92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2AD-4B96-9CF1-14FA55499F92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2AD-4B96-9CF1-14FA55499F92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CE2 A'!$C$62:$C$66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CE2 A'!$D$62:$D$66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2AD-4B96-9CF1-14FA55499F9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</a:p>
        </c:rich>
      </c:tx>
      <c:layout>
        <c:manualLayout>
          <c:xMode val="edge"/>
          <c:yMode val="edge"/>
          <c:x val="9.27479174962028E-2"/>
          <c:y val="2.9549177276450005E-2"/>
        </c:manualLayout>
      </c:layout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7F4-4B8A-9317-FD965F737B22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7F4-4B8A-9317-FD965F737B22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7F4-4B8A-9317-FD965F737B22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7F4-4B8A-9317-FD965F737B22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7F4-4B8A-9317-FD965F737B22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</c:ext>
            </c:extLst>
          </c:dLbls>
          <c:cat>
            <c:strRef>
              <c:f>'fluence CE2 B'!$C$38:$C$42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CE2 B'!$D$38:$D$42</c:f>
              <c:numCache>
                <c:formatCode>General</c:formatCode>
                <c:ptCount val="5"/>
                <c:pt idx="0">
                  <c:v>9</c:v>
                </c:pt>
                <c:pt idx="1">
                  <c:v>10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7F4-4B8A-9317-FD965F737B2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</a:p>
        </c:rich>
      </c:tx>
      <c:layout/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3AA-46D4-A378-551956963D13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3AA-46D4-A378-551956963D13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3AA-46D4-A378-551956963D13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3AA-46D4-A378-551956963D13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3AA-46D4-A378-551956963D13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</c:ext>
            </c:extLst>
          </c:dLbls>
          <c:cat>
            <c:strRef>
              <c:f>'fluence CE2 B'!$C$50:$C$54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CE2 B'!$D$50:$D$54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3AA-46D4-A378-551956963D1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F40-4E2C-8878-528C025F3EE3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F40-4E2C-8878-528C025F3EE3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F40-4E2C-8878-528C025F3EE3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F40-4E2C-8878-528C025F3EE3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F40-4E2C-8878-528C025F3EE3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CE2 B'!$C$62:$C$66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CE2 B'!$D$62:$D$66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F40-4E2C-8878-528C025F3EE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9.27479174962028E-2"/>
          <c:y val="2.9549177276450005E-2"/>
        </c:manualLayout>
      </c:layout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87D-47AF-B202-865FFBD7CF77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87D-47AF-B202-865FFBD7CF77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87D-47AF-B202-865FFBD7CF77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87D-47AF-B202-865FFBD7CF77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E87D-47AF-B202-865FFBD7CF7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CM1 A'!$C$38:$C$42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CM1 A'!$D$38:$D$42</c:f>
              <c:numCache>
                <c:formatCode>General</c:formatCode>
                <c:ptCount val="5"/>
                <c:pt idx="0">
                  <c:v>3</c:v>
                </c:pt>
                <c:pt idx="1">
                  <c:v>7</c:v>
                </c:pt>
                <c:pt idx="2">
                  <c:v>3</c:v>
                </c:pt>
                <c:pt idx="3">
                  <c:v>4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87D-47AF-B202-865FFBD7CF7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prstGeom prst="rect">
              <a:avLst/>
            </a:prstGeom>
            <a:solidFill>
              <a:srgbClr val="FF99FF"/>
            </a:solidFill>
          </c:spPr>
          <c:dPt>
            <c:idx val="0"/>
            <c:bubble3D val="0"/>
            <c:spPr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202-47B5-91E7-303168C4A271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202-47B5-91E7-303168C4A271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202-47B5-91E7-303168C4A271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202-47B5-91E7-303168C4A271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202-47B5-91E7-303168C4A271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CM1 A'!$C$50:$C$54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CM1 A'!$D$50:$D$54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202-47B5-91E7-303168C4A27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99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E26-40D9-A4B5-B5A617D23381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E26-40D9-A4B5-B5A617D23381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E26-40D9-A4B5-B5A617D23381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E26-40D9-A4B5-B5A617D23381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E26-40D9-A4B5-B5A617D23381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CM1 A'!$C$62:$C$66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CM1 A'!$D$62:$D$66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E26-40D9-A4B5-B5A617D2338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252129</xdr:colOff>
      <xdr:row>35</xdr:row>
      <xdr:rowOff>102533</xdr:rowOff>
    </xdr:from>
    <xdr:to>
      <xdr:col>7</xdr:col>
      <xdr:colOff>126063</xdr:colOff>
      <xdr:row>46</xdr:row>
      <xdr:rowOff>145954</xdr:rowOff>
    </xdr:to>
    <xdr:graphicFrame macro="">
      <xdr:nvGraphicFramePr>
        <xdr:cNvPr id="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221316</xdr:colOff>
      <xdr:row>47</xdr:row>
      <xdr:rowOff>78161</xdr:rowOff>
    </xdr:from>
    <xdr:to>
      <xdr:col>7</xdr:col>
      <xdr:colOff>86845</xdr:colOff>
      <xdr:row>59</xdr:row>
      <xdr:rowOff>89927</xdr:rowOff>
    </xdr:to>
    <xdr:graphicFrame macro="">
      <xdr:nvGraphicFramePr>
        <xdr:cNvPr id="5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284348</xdr:colOff>
      <xdr:row>60</xdr:row>
      <xdr:rowOff>8122</xdr:rowOff>
    </xdr:from>
    <xdr:to>
      <xdr:col>7</xdr:col>
      <xdr:colOff>149877</xdr:colOff>
      <xdr:row>72</xdr:row>
      <xdr:rowOff>19890</xdr:rowOff>
    </xdr:to>
    <xdr:graphicFrame macro="">
      <xdr:nvGraphicFramePr>
        <xdr:cNvPr id="6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252129</xdr:colOff>
      <xdr:row>35</xdr:row>
      <xdr:rowOff>102533</xdr:rowOff>
    </xdr:from>
    <xdr:to>
      <xdr:col>7</xdr:col>
      <xdr:colOff>126063</xdr:colOff>
      <xdr:row>46</xdr:row>
      <xdr:rowOff>145954</xdr:rowOff>
    </xdr:to>
    <xdr:graphicFrame macro="">
      <xdr:nvGraphicFramePr>
        <xdr:cNvPr id="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221316</xdr:colOff>
      <xdr:row>47</xdr:row>
      <xdr:rowOff>78161</xdr:rowOff>
    </xdr:from>
    <xdr:to>
      <xdr:col>7</xdr:col>
      <xdr:colOff>86845</xdr:colOff>
      <xdr:row>59</xdr:row>
      <xdr:rowOff>89927</xdr:rowOff>
    </xdr:to>
    <xdr:graphicFrame macro="">
      <xdr:nvGraphicFramePr>
        <xdr:cNvPr id="5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284348</xdr:colOff>
      <xdr:row>60</xdr:row>
      <xdr:rowOff>8122</xdr:rowOff>
    </xdr:from>
    <xdr:to>
      <xdr:col>7</xdr:col>
      <xdr:colOff>149877</xdr:colOff>
      <xdr:row>72</xdr:row>
      <xdr:rowOff>19890</xdr:rowOff>
    </xdr:to>
    <xdr:graphicFrame macro="">
      <xdr:nvGraphicFramePr>
        <xdr:cNvPr id="6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252129</xdr:colOff>
      <xdr:row>35</xdr:row>
      <xdr:rowOff>102533</xdr:rowOff>
    </xdr:from>
    <xdr:to>
      <xdr:col>7</xdr:col>
      <xdr:colOff>126063</xdr:colOff>
      <xdr:row>46</xdr:row>
      <xdr:rowOff>145954</xdr:rowOff>
    </xdr:to>
    <xdr:graphicFrame macro="">
      <xdr:nvGraphicFramePr>
        <xdr:cNvPr id="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235324</xdr:colOff>
      <xdr:row>47</xdr:row>
      <xdr:rowOff>50145</xdr:rowOff>
    </xdr:from>
    <xdr:to>
      <xdr:col>7</xdr:col>
      <xdr:colOff>100853</xdr:colOff>
      <xdr:row>59</xdr:row>
      <xdr:rowOff>61911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235325</xdr:colOff>
      <xdr:row>59</xdr:row>
      <xdr:rowOff>120181</xdr:rowOff>
    </xdr:from>
    <xdr:to>
      <xdr:col>7</xdr:col>
      <xdr:colOff>100854</xdr:colOff>
      <xdr:row>71</xdr:row>
      <xdr:rowOff>131948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252129</xdr:colOff>
      <xdr:row>35</xdr:row>
      <xdr:rowOff>102533</xdr:rowOff>
    </xdr:from>
    <xdr:to>
      <xdr:col>7</xdr:col>
      <xdr:colOff>126063</xdr:colOff>
      <xdr:row>46</xdr:row>
      <xdr:rowOff>145954</xdr:rowOff>
    </xdr:to>
    <xdr:graphicFrame macro="">
      <xdr:nvGraphicFramePr>
        <xdr:cNvPr id="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235324</xdr:colOff>
      <xdr:row>47</xdr:row>
      <xdr:rowOff>50145</xdr:rowOff>
    </xdr:from>
    <xdr:to>
      <xdr:col>7</xdr:col>
      <xdr:colOff>100853</xdr:colOff>
      <xdr:row>59</xdr:row>
      <xdr:rowOff>61911</xdr:rowOff>
    </xdr:to>
    <xdr:graphicFrame macro="">
      <xdr:nvGraphicFramePr>
        <xdr:cNvPr id="5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235325</xdr:colOff>
      <xdr:row>59</xdr:row>
      <xdr:rowOff>120181</xdr:rowOff>
    </xdr:from>
    <xdr:to>
      <xdr:col>7</xdr:col>
      <xdr:colOff>100854</xdr:colOff>
      <xdr:row>71</xdr:row>
      <xdr:rowOff>131948</xdr:rowOff>
    </xdr:to>
    <xdr:graphicFrame macro="">
      <xdr:nvGraphicFramePr>
        <xdr:cNvPr id="6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252129</xdr:colOff>
      <xdr:row>35</xdr:row>
      <xdr:rowOff>102533</xdr:rowOff>
    </xdr:from>
    <xdr:to>
      <xdr:col>7</xdr:col>
      <xdr:colOff>126063</xdr:colOff>
      <xdr:row>46</xdr:row>
      <xdr:rowOff>145954</xdr:rowOff>
    </xdr:to>
    <xdr:graphicFrame macro="">
      <xdr:nvGraphicFramePr>
        <xdr:cNvPr id="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235324</xdr:colOff>
      <xdr:row>47</xdr:row>
      <xdr:rowOff>50145</xdr:rowOff>
    </xdr:from>
    <xdr:to>
      <xdr:col>7</xdr:col>
      <xdr:colOff>100853</xdr:colOff>
      <xdr:row>59</xdr:row>
      <xdr:rowOff>61911</xdr:rowOff>
    </xdr:to>
    <xdr:graphicFrame macro="">
      <xdr:nvGraphicFramePr>
        <xdr:cNvPr id="5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235325</xdr:colOff>
      <xdr:row>59</xdr:row>
      <xdr:rowOff>120181</xdr:rowOff>
    </xdr:from>
    <xdr:to>
      <xdr:col>7</xdr:col>
      <xdr:colOff>100854</xdr:colOff>
      <xdr:row>71</xdr:row>
      <xdr:rowOff>131948</xdr:rowOff>
    </xdr:to>
    <xdr:graphicFrame macro="">
      <xdr:nvGraphicFramePr>
        <xdr:cNvPr id="6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252129</xdr:colOff>
      <xdr:row>35</xdr:row>
      <xdr:rowOff>102533</xdr:rowOff>
    </xdr:from>
    <xdr:to>
      <xdr:col>7</xdr:col>
      <xdr:colOff>126063</xdr:colOff>
      <xdr:row>46</xdr:row>
      <xdr:rowOff>145954</xdr:rowOff>
    </xdr:to>
    <xdr:graphicFrame macro="">
      <xdr:nvGraphicFramePr>
        <xdr:cNvPr id="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235324</xdr:colOff>
      <xdr:row>47</xdr:row>
      <xdr:rowOff>50145</xdr:rowOff>
    </xdr:from>
    <xdr:to>
      <xdr:col>7</xdr:col>
      <xdr:colOff>100853</xdr:colOff>
      <xdr:row>59</xdr:row>
      <xdr:rowOff>61911</xdr:rowOff>
    </xdr:to>
    <xdr:graphicFrame macro="">
      <xdr:nvGraphicFramePr>
        <xdr:cNvPr id="5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235325</xdr:colOff>
      <xdr:row>59</xdr:row>
      <xdr:rowOff>120181</xdr:rowOff>
    </xdr:from>
    <xdr:to>
      <xdr:col>7</xdr:col>
      <xdr:colOff>100854</xdr:colOff>
      <xdr:row>71</xdr:row>
      <xdr:rowOff>131948</xdr:rowOff>
    </xdr:to>
    <xdr:graphicFrame macro="">
      <xdr:nvGraphicFramePr>
        <xdr:cNvPr id="6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252129</xdr:colOff>
      <xdr:row>35</xdr:row>
      <xdr:rowOff>102533</xdr:rowOff>
    </xdr:from>
    <xdr:to>
      <xdr:col>7</xdr:col>
      <xdr:colOff>126063</xdr:colOff>
      <xdr:row>46</xdr:row>
      <xdr:rowOff>145954</xdr:rowOff>
    </xdr:to>
    <xdr:graphicFrame macro="">
      <xdr:nvGraphicFramePr>
        <xdr:cNvPr id="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305359</xdr:colOff>
      <xdr:row>47</xdr:row>
      <xdr:rowOff>92168</xdr:rowOff>
    </xdr:from>
    <xdr:to>
      <xdr:col>7</xdr:col>
      <xdr:colOff>170889</xdr:colOff>
      <xdr:row>59</xdr:row>
      <xdr:rowOff>103934</xdr:rowOff>
    </xdr:to>
    <xdr:graphicFrame macro="">
      <xdr:nvGraphicFramePr>
        <xdr:cNvPr id="5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347382</xdr:colOff>
      <xdr:row>60</xdr:row>
      <xdr:rowOff>8122</xdr:rowOff>
    </xdr:from>
    <xdr:to>
      <xdr:col>7</xdr:col>
      <xdr:colOff>212910</xdr:colOff>
      <xdr:row>72</xdr:row>
      <xdr:rowOff>19890</xdr:rowOff>
    </xdr:to>
    <xdr:graphicFrame macro="">
      <xdr:nvGraphicFramePr>
        <xdr:cNvPr id="6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252129</xdr:colOff>
      <xdr:row>35</xdr:row>
      <xdr:rowOff>102533</xdr:rowOff>
    </xdr:from>
    <xdr:to>
      <xdr:col>7</xdr:col>
      <xdr:colOff>126063</xdr:colOff>
      <xdr:row>46</xdr:row>
      <xdr:rowOff>145954</xdr:rowOff>
    </xdr:to>
    <xdr:graphicFrame macro="">
      <xdr:nvGraphicFramePr>
        <xdr:cNvPr id="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305359</xdr:colOff>
      <xdr:row>47</xdr:row>
      <xdr:rowOff>92168</xdr:rowOff>
    </xdr:from>
    <xdr:to>
      <xdr:col>7</xdr:col>
      <xdr:colOff>170889</xdr:colOff>
      <xdr:row>59</xdr:row>
      <xdr:rowOff>103934</xdr:rowOff>
    </xdr:to>
    <xdr:graphicFrame macro="">
      <xdr:nvGraphicFramePr>
        <xdr:cNvPr id="5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347382</xdr:colOff>
      <xdr:row>60</xdr:row>
      <xdr:rowOff>8122</xdr:rowOff>
    </xdr:from>
    <xdr:to>
      <xdr:col>7</xdr:col>
      <xdr:colOff>212910</xdr:colOff>
      <xdr:row>72</xdr:row>
      <xdr:rowOff>19890</xdr:rowOff>
    </xdr:to>
    <xdr:graphicFrame macro="">
      <xdr:nvGraphicFramePr>
        <xdr:cNvPr id="6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252129</xdr:colOff>
      <xdr:row>35</xdr:row>
      <xdr:rowOff>102533</xdr:rowOff>
    </xdr:from>
    <xdr:to>
      <xdr:col>7</xdr:col>
      <xdr:colOff>126063</xdr:colOff>
      <xdr:row>46</xdr:row>
      <xdr:rowOff>145954</xdr:rowOff>
    </xdr:to>
    <xdr:graphicFrame macro="">
      <xdr:nvGraphicFramePr>
        <xdr:cNvPr id="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305359</xdr:colOff>
      <xdr:row>47</xdr:row>
      <xdr:rowOff>92168</xdr:rowOff>
    </xdr:from>
    <xdr:to>
      <xdr:col>7</xdr:col>
      <xdr:colOff>170889</xdr:colOff>
      <xdr:row>59</xdr:row>
      <xdr:rowOff>103934</xdr:rowOff>
    </xdr:to>
    <xdr:graphicFrame macro="">
      <xdr:nvGraphicFramePr>
        <xdr:cNvPr id="5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347382</xdr:colOff>
      <xdr:row>60</xdr:row>
      <xdr:rowOff>8122</xdr:rowOff>
    </xdr:from>
    <xdr:to>
      <xdr:col>7</xdr:col>
      <xdr:colOff>212910</xdr:colOff>
      <xdr:row>72</xdr:row>
      <xdr:rowOff>19890</xdr:rowOff>
    </xdr:to>
    <xdr:graphicFrame macro="">
      <xdr:nvGraphicFramePr>
        <xdr:cNvPr id="6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:H70"/>
  <sheetViews>
    <sheetView zoomScale="68" workbookViewId="0">
      <selection activeCell="M14" sqref="M14"/>
    </sheetView>
  </sheetViews>
  <sheetFormatPr baseColWidth="10" defaultColWidth="11.42578125" defaultRowHeight="15" x14ac:dyDescent="0.25"/>
  <cols>
    <col min="1" max="1" width="11.42578125" style="1"/>
    <col min="2" max="2" width="5.140625" style="1" customWidth="1"/>
    <col min="3" max="3" width="32" style="1" customWidth="1"/>
    <col min="4" max="4" width="20.7109375" style="2" customWidth="1"/>
    <col min="5" max="5" width="24.28515625" style="1" customWidth="1"/>
    <col min="6" max="6" width="24" style="1" customWidth="1"/>
    <col min="7" max="7" width="22.28515625" style="1" customWidth="1"/>
    <col min="8" max="8" width="34.42578125" style="1" customWidth="1"/>
    <col min="9" max="16384" width="11.42578125" style="1"/>
  </cols>
  <sheetData>
    <row r="2" spans="2:8" x14ac:dyDescent="0.25">
      <c r="C2" s="3" t="s">
        <v>0</v>
      </c>
      <c r="D2" s="4" t="s">
        <v>1</v>
      </c>
      <c r="F2" s="3" t="s">
        <v>2</v>
      </c>
      <c r="G2" s="3" t="s">
        <v>3</v>
      </c>
    </row>
    <row r="4" spans="2:8" x14ac:dyDescent="0.25">
      <c r="C4" s="5" t="s">
        <v>4</v>
      </c>
      <c r="D4" s="5" t="s">
        <v>5</v>
      </c>
      <c r="E4" s="6" t="s">
        <v>6</v>
      </c>
      <c r="F4" s="6" t="s">
        <v>7</v>
      </c>
      <c r="G4" s="6" t="s">
        <v>8</v>
      </c>
      <c r="H4" s="6" t="s">
        <v>9</v>
      </c>
    </row>
    <row r="5" spans="2:8" x14ac:dyDescent="0.25">
      <c r="B5" s="4">
        <v>1</v>
      </c>
      <c r="C5" s="7" t="s">
        <v>10</v>
      </c>
      <c r="D5" s="7" t="s">
        <v>11</v>
      </c>
      <c r="E5" s="8">
        <v>76</v>
      </c>
      <c r="F5" s="8"/>
      <c r="G5" s="8"/>
      <c r="H5" s="8"/>
    </row>
    <row r="6" spans="2:8" x14ac:dyDescent="0.25">
      <c r="B6" s="4">
        <v>2</v>
      </c>
      <c r="C6" s="7" t="s">
        <v>12</v>
      </c>
      <c r="D6" s="7" t="s">
        <v>13</v>
      </c>
      <c r="E6" s="8"/>
      <c r="F6" s="8"/>
      <c r="G6" s="8"/>
      <c r="H6" s="8"/>
    </row>
    <row r="7" spans="2:8" x14ac:dyDescent="0.25">
      <c r="B7" s="4">
        <v>3</v>
      </c>
      <c r="C7" s="7" t="s">
        <v>14</v>
      </c>
      <c r="D7" s="7" t="s">
        <v>15</v>
      </c>
      <c r="E7" s="8"/>
      <c r="F7" s="8"/>
      <c r="G7" s="8"/>
      <c r="H7" s="8"/>
    </row>
    <row r="8" spans="2:8" x14ac:dyDescent="0.25">
      <c r="B8" s="4">
        <v>4</v>
      </c>
      <c r="C8" s="7" t="s">
        <v>16</v>
      </c>
      <c r="D8" s="7" t="s">
        <v>17</v>
      </c>
      <c r="E8" s="8">
        <v>0</v>
      </c>
      <c r="F8" s="8"/>
      <c r="G8" s="8"/>
      <c r="H8" s="8"/>
    </row>
    <row r="9" spans="2:8" ht="15" customHeight="1" x14ac:dyDescent="0.25">
      <c r="B9" s="4">
        <v>5</v>
      </c>
      <c r="C9" s="7" t="s">
        <v>18</v>
      </c>
      <c r="D9" s="7" t="s">
        <v>19</v>
      </c>
      <c r="E9" s="8">
        <v>43</v>
      </c>
      <c r="F9" s="8"/>
      <c r="G9" s="8"/>
      <c r="H9" s="8"/>
    </row>
    <row r="10" spans="2:8" x14ac:dyDescent="0.25">
      <c r="B10" s="4">
        <v>6</v>
      </c>
      <c r="C10" s="7" t="s">
        <v>20</v>
      </c>
      <c r="D10" s="7" t="s">
        <v>21</v>
      </c>
      <c r="E10" s="8">
        <v>78</v>
      </c>
      <c r="F10" s="8"/>
      <c r="G10" s="8"/>
      <c r="H10" s="8"/>
    </row>
    <row r="11" spans="2:8" x14ac:dyDescent="0.25">
      <c r="B11" s="4">
        <v>7</v>
      </c>
      <c r="C11" s="7" t="s">
        <v>22</v>
      </c>
      <c r="D11" s="7" t="s">
        <v>23</v>
      </c>
      <c r="E11" s="8">
        <v>58</v>
      </c>
      <c r="F11" s="8"/>
      <c r="G11" s="8"/>
      <c r="H11" s="8"/>
    </row>
    <row r="12" spans="2:8" x14ac:dyDescent="0.25">
      <c r="B12" s="4">
        <v>8</v>
      </c>
      <c r="C12" s="7" t="s">
        <v>24</v>
      </c>
      <c r="D12" s="7" t="s">
        <v>25</v>
      </c>
      <c r="E12" s="8">
        <v>29</v>
      </c>
      <c r="F12" s="8"/>
      <c r="G12" s="8"/>
      <c r="H12" s="8"/>
    </row>
    <row r="13" spans="2:8" x14ac:dyDescent="0.25">
      <c r="B13" s="4">
        <v>9</v>
      </c>
      <c r="C13" s="7" t="s">
        <v>26</v>
      </c>
      <c r="D13" s="7" t="s">
        <v>27</v>
      </c>
      <c r="E13" s="8"/>
      <c r="F13" s="8"/>
      <c r="G13" s="8"/>
      <c r="H13" s="8"/>
    </row>
    <row r="14" spans="2:8" x14ac:dyDescent="0.25">
      <c r="B14" s="4">
        <v>10</v>
      </c>
      <c r="C14" s="7" t="s">
        <v>28</v>
      </c>
      <c r="D14" s="7" t="s">
        <v>29</v>
      </c>
      <c r="E14" s="8"/>
      <c r="F14" s="8"/>
      <c r="G14" s="8"/>
      <c r="H14" s="8"/>
    </row>
    <row r="15" spans="2:8" x14ac:dyDescent="0.25">
      <c r="B15" s="4">
        <v>11</v>
      </c>
      <c r="C15" s="7" t="s">
        <v>30</v>
      </c>
      <c r="D15" s="7" t="s">
        <v>31</v>
      </c>
      <c r="E15" s="8">
        <v>105</v>
      </c>
      <c r="F15" s="8"/>
      <c r="G15" s="8"/>
      <c r="H15" s="8"/>
    </row>
    <row r="16" spans="2:8" ht="15" customHeight="1" x14ac:dyDescent="0.25">
      <c r="B16" s="4">
        <v>12</v>
      </c>
      <c r="C16" s="7" t="s">
        <v>32</v>
      </c>
      <c r="D16" s="7" t="s">
        <v>33</v>
      </c>
      <c r="E16" s="8"/>
      <c r="F16" s="8"/>
      <c r="G16" s="8"/>
      <c r="H16" s="8"/>
    </row>
    <row r="17" spans="2:8" ht="18" customHeight="1" x14ac:dyDescent="0.25">
      <c r="B17" s="4">
        <v>13</v>
      </c>
      <c r="C17" s="7" t="s">
        <v>34</v>
      </c>
      <c r="D17" s="7" t="s">
        <v>35</v>
      </c>
      <c r="E17" s="8">
        <v>14</v>
      </c>
      <c r="F17" s="8"/>
      <c r="G17" s="8"/>
      <c r="H17" s="8"/>
    </row>
    <row r="18" spans="2:8" x14ac:dyDescent="0.25">
      <c r="B18" s="4">
        <v>14</v>
      </c>
      <c r="C18" s="7" t="s">
        <v>36</v>
      </c>
      <c r="D18" s="7" t="s">
        <v>37</v>
      </c>
      <c r="E18" s="8">
        <v>96</v>
      </c>
      <c r="F18" s="8"/>
      <c r="G18" s="8"/>
      <c r="H18" s="8"/>
    </row>
    <row r="19" spans="2:8" x14ac:dyDescent="0.25">
      <c r="B19" s="4">
        <v>15</v>
      </c>
      <c r="C19" s="7" t="s">
        <v>38</v>
      </c>
      <c r="D19" s="7" t="s">
        <v>39</v>
      </c>
      <c r="E19" s="8">
        <v>73</v>
      </c>
      <c r="F19" s="8"/>
      <c r="G19" s="8"/>
      <c r="H19" s="8"/>
    </row>
    <row r="20" spans="2:8" x14ac:dyDescent="0.25">
      <c r="B20" s="4">
        <v>16</v>
      </c>
      <c r="C20" s="7" t="s">
        <v>40</v>
      </c>
      <c r="D20" s="7" t="s">
        <v>41</v>
      </c>
      <c r="E20" s="8">
        <v>52</v>
      </c>
      <c r="F20" s="8"/>
      <c r="G20" s="8"/>
      <c r="H20" s="8"/>
    </row>
    <row r="21" spans="2:8" x14ac:dyDescent="0.25">
      <c r="B21" s="4">
        <v>17</v>
      </c>
      <c r="C21" s="7" t="s">
        <v>42</v>
      </c>
      <c r="D21" s="7" t="s">
        <v>43</v>
      </c>
      <c r="E21" s="8">
        <v>43</v>
      </c>
      <c r="F21" s="8"/>
      <c r="G21" s="8"/>
      <c r="H21" s="4"/>
    </row>
    <row r="22" spans="2:8" x14ac:dyDescent="0.25">
      <c r="B22" s="4">
        <v>18</v>
      </c>
      <c r="C22" s="7" t="s">
        <v>44</v>
      </c>
      <c r="D22" s="7" t="s">
        <v>45</v>
      </c>
      <c r="E22" s="8">
        <v>7</v>
      </c>
      <c r="F22" s="8"/>
      <c r="G22" s="8"/>
      <c r="H22" s="4"/>
    </row>
    <row r="23" spans="2:8" x14ac:dyDescent="0.25">
      <c r="B23" s="4">
        <v>19</v>
      </c>
      <c r="C23" s="9" t="s">
        <v>46</v>
      </c>
      <c r="D23" s="9" t="s">
        <v>47</v>
      </c>
      <c r="E23" s="8"/>
      <c r="F23" s="8"/>
      <c r="G23" s="8"/>
      <c r="H23" s="4"/>
    </row>
    <row r="24" spans="2:8" x14ac:dyDescent="0.25">
      <c r="B24" s="4">
        <v>20</v>
      </c>
      <c r="C24" s="7" t="s">
        <v>48</v>
      </c>
      <c r="D24" s="7" t="s">
        <v>49</v>
      </c>
      <c r="E24" s="8">
        <v>103</v>
      </c>
      <c r="F24" s="8"/>
      <c r="G24" s="8"/>
      <c r="H24" s="4"/>
    </row>
    <row r="25" spans="2:8" x14ac:dyDescent="0.25">
      <c r="B25" s="4">
        <v>21</v>
      </c>
      <c r="C25" s="7" t="s">
        <v>50</v>
      </c>
      <c r="D25" s="7" t="s">
        <v>51</v>
      </c>
      <c r="E25" s="4">
        <v>44</v>
      </c>
      <c r="F25" s="4"/>
      <c r="G25" s="4"/>
      <c r="H25" s="4"/>
    </row>
    <row r="26" spans="2:8" x14ac:dyDescent="0.25">
      <c r="B26" s="4">
        <v>22</v>
      </c>
      <c r="C26" s="7" t="s">
        <v>52</v>
      </c>
      <c r="D26" s="7" t="s">
        <v>53</v>
      </c>
      <c r="E26" s="4">
        <v>18</v>
      </c>
      <c r="F26" s="4"/>
      <c r="G26" s="4"/>
      <c r="H26" s="4"/>
    </row>
    <row r="27" spans="2:8" x14ac:dyDescent="0.25">
      <c r="B27" s="4">
        <v>23</v>
      </c>
      <c r="C27" s="7" t="s">
        <v>54</v>
      </c>
      <c r="D27" s="7" t="s">
        <v>55</v>
      </c>
      <c r="E27" s="4">
        <v>102</v>
      </c>
      <c r="F27" s="4"/>
      <c r="G27" s="4"/>
      <c r="H27" s="4"/>
    </row>
    <row r="28" spans="2:8" x14ac:dyDescent="0.25">
      <c r="B28" s="4">
        <v>24</v>
      </c>
      <c r="C28" s="7" t="s">
        <v>56</v>
      </c>
      <c r="D28" s="7" t="s">
        <v>57</v>
      </c>
      <c r="E28" s="8"/>
      <c r="F28" s="8"/>
      <c r="G28" s="8"/>
      <c r="H28" s="4"/>
    </row>
    <row r="29" spans="2:8" x14ac:dyDescent="0.25">
      <c r="B29" s="4">
        <v>25</v>
      </c>
      <c r="C29" s="10"/>
      <c r="D29" s="10"/>
      <c r="E29" s="4"/>
      <c r="F29" s="8"/>
      <c r="G29" s="8"/>
      <c r="H29" s="4"/>
    </row>
    <row r="30" spans="2:8" x14ac:dyDescent="0.25">
      <c r="B30" s="4">
        <v>26</v>
      </c>
      <c r="C30" s="10"/>
      <c r="D30" s="10"/>
      <c r="E30" s="8"/>
      <c r="F30" s="8"/>
      <c r="G30" s="8"/>
      <c r="H30" s="4"/>
    </row>
    <row r="31" spans="2:8" x14ac:dyDescent="0.25">
      <c r="B31" s="4">
        <v>27</v>
      </c>
      <c r="C31" s="3"/>
      <c r="D31" s="3"/>
      <c r="E31" s="8"/>
      <c r="F31" s="8"/>
      <c r="G31" s="8"/>
      <c r="H31" s="4"/>
    </row>
    <row r="32" spans="2:8" x14ac:dyDescent="0.25">
      <c r="B32" s="4">
        <v>28</v>
      </c>
      <c r="C32" s="3"/>
      <c r="D32" s="3"/>
      <c r="E32" s="8"/>
      <c r="F32" s="8"/>
      <c r="G32" s="8"/>
      <c r="H32" s="4"/>
    </row>
    <row r="33" spans="2:8" x14ac:dyDescent="0.25">
      <c r="B33" s="4">
        <v>29</v>
      </c>
      <c r="C33" s="11"/>
      <c r="D33" s="11"/>
      <c r="E33" s="8"/>
      <c r="F33" s="8"/>
      <c r="G33" s="8"/>
      <c r="H33" s="4"/>
    </row>
    <row r="34" spans="2:8" x14ac:dyDescent="0.25">
      <c r="B34" s="4">
        <v>30</v>
      </c>
      <c r="C34" s="3"/>
      <c r="D34" s="3"/>
      <c r="E34" s="8"/>
      <c r="F34" s="8"/>
      <c r="G34" s="8"/>
      <c r="H34" s="4"/>
    </row>
    <row r="35" spans="2:8" x14ac:dyDescent="0.25">
      <c r="B35" s="2"/>
      <c r="E35" s="2"/>
    </row>
    <row r="36" spans="2:8" x14ac:dyDescent="0.25">
      <c r="C36" s="12"/>
    </row>
    <row r="37" spans="2:8" ht="45" x14ac:dyDescent="0.25">
      <c r="C37" s="8" t="s">
        <v>58</v>
      </c>
      <c r="D37" s="8" t="s">
        <v>59</v>
      </c>
      <c r="E37" s="13"/>
    </row>
    <row r="38" spans="2:8" x14ac:dyDescent="0.25">
      <c r="C38" s="14" t="s">
        <v>60</v>
      </c>
      <c r="D38" s="4">
        <f>COUNTIF(E5:E34,"&lt;40")</f>
        <v>5</v>
      </c>
      <c r="E38" s="2"/>
    </row>
    <row r="39" spans="2:8" x14ac:dyDescent="0.25">
      <c r="C39" s="15" t="s">
        <v>61</v>
      </c>
      <c r="D39" s="4">
        <f>SUMPRODUCT((E5:E34&gt;=40)*(E5:E34&lt;=69))</f>
        <v>5</v>
      </c>
      <c r="E39" s="2"/>
    </row>
    <row r="40" spans="2:8" x14ac:dyDescent="0.25">
      <c r="C40" s="16" t="s">
        <v>62</v>
      </c>
      <c r="D40" s="4">
        <f>SUMPRODUCT((E5:E34&gt;=70)*(E5:E34&lt;=80))</f>
        <v>3</v>
      </c>
      <c r="E40" s="2"/>
    </row>
    <row r="41" spans="2:8" x14ac:dyDescent="0.25">
      <c r="C41" s="17" t="s">
        <v>63</v>
      </c>
      <c r="D41" s="4">
        <f>SUMPRODUCT((E5:E34&gt;=81)*(E5:E34&lt;=101))</f>
        <v>1</v>
      </c>
      <c r="E41" s="2"/>
    </row>
    <row r="42" spans="2:8" x14ac:dyDescent="0.25">
      <c r="C42" s="18" t="s">
        <v>64</v>
      </c>
      <c r="D42" s="4">
        <f>COUNTIF(E5:E34,"&gt;101")</f>
        <v>3</v>
      </c>
      <c r="E42" s="2"/>
    </row>
    <row r="43" spans="2:8" x14ac:dyDescent="0.25">
      <c r="C43" s="19" t="s">
        <v>65</v>
      </c>
      <c r="D43" s="20">
        <f>SUM(D38:D42)</f>
        <v>17</v>
      </c>
      <c r="E43" s="2"/>
    </row>
    <row r="44" spans="2:8" x14ac:dyDescent="0.25">
      <c r="C44" s="21" t="s">
        <v>66</v>
      </c>
      <c r="D44" s="22">
        <f>COUNTIF(E5:E34,"Non évaluable")</f>
        <v>0</v>
      </c>
      <c r="E44" s="2"/>
    </row>
    <row r="45" spans="2:8" x14ac:dyDescent="0.25">
      <c r="C45" s="23" t="s">
        <v>67</v>
      </c>
      <c r="D45" s="4">
        <f>COUNTIF(E5:E34,"Absent")</f>
        <v>0</v>
      </c>
      <c r="E45" s="2"/>
    </row>
    <row r="46" spans="2:8" x14ac:dyDescent="0.25">
      <c r="C46" s="19" t="s">
        <v>68</v>
      </c>
      <c r="D46" s="20">
        <f>SUM(D43:D45)</f>
        <v>17</v>
      </c>
      <c r="E46" s="2"/>
    </row>
    <row r="49" spans="3:4" ht="30" x14ac:dyDescent="0.25">
      <c r="C49" s="8" t="s">
        <v>69</v>
      </c>
      <c r="D49" s="8" t="s">
        <v>59</v>
      </c>
    </row>
    <row r="50" spans="3:4" x14ac:dyDescent="0.25">
      <c r="C50" s="14" t="s">
        <v>60</v>
      </c>
      <c r="D50" s="4">
        <f>COUNTIF(F5:F34,"&lt;40")</f>
        <v>0</v>
      </c>
    </row>
    <row r="51" spans="3:4" x14ac:dyDescent="0.25">
      <c r="C51" s="15" t="s">
        <v>61</v>
      </c>
      <c r="D51" s="4">
        <f>SUMPRODUCT((F5:F34&gt;=40)*(F5:F34&lt;=69))</f>
        <v>0</v>
      </c>
    </row>
    <row r="52" spans="3:4" x14ac:dyDescent="0.25">
      <c r="C52" s="16" t="s">
        <v>62</v>
      </c>
      <c r="D52" s="4">
        <f>SUMPRODUCT((F5:F34&gt;=70)*(F5:F34&lt;=80))</f>
        <v>0</v>
      </c>
    </row>
    <row r="53" spans="3:4" x14ac:dyDescent="0.25">
      <c r="C53" s="17" t="s">
        <v>63</v>
      </c>
      <c r="D53" s="4">
        <f>SUMPRODUCT((F5:F34&gt;=81)*(F5:F34&lt;=101))</f>
        <v>0</v>
      </c>
    </row>
    <row r="54" spans="3:4" x14ac:dyDescent="0.25">
      <c r="C54" s="18" t="s">
        <v>64</v>
      </c>
      <c r="D54" s="4">
        <f>COUNTIF(F5:F34,"&gt;101")</f>
        <v>0</v>
      </c>
    </row>
    <row r="55" spans="3:4" x14ac:dyDescent="0.25">
      <c r="C55" s="19" t="s">
        <v>65</v>
      </c>
      <c r="D55" s="20">
        <f>SUM(D50:D54)</f>
        <v>0</v>
      </c>
    </row>
    <row r="56" spans="3:4" x14ac:dyDescent="0.25">
      <c r="C56" s="21" t="s">
        <v>66</v>
      </c>
      <c r="D56" s="22">
        <f>COUNTIF(F5:F34,"Non évaluable")</f>
        <v>0</v>
      </c>
    </row>
    <row r="57" spans="3:4" x14ac:dyDescent="0.25">
      <c r="C57" s="23" t="s">
        <v>67</v>
      </c>
      <c r="D57" s="4">
        <f>COUNTIF(F5:F34,"Absent")</f>
        <v>0</v>
      </c>
    </row>
    <row r="58" spans="3:4" x14ac:dyDescent="0.25">
      <c r="C58" s="19" t="s">
        <v>68</v>
      </c>
      <c r="D58" s="20">
        <f>SUM(D55:D57)</f>
        <v>0</v>
      </c>
    </row>
    <row r="61" spans="3:4" ht="30" x14ac:dyDescent="0.25">
      <c r="C61" s="8" t="s">
        <v>70</v>
      </c>
      <c r="D61" s="8" t="s">
        <v>59</v>
      </c>
    </row>
    <row r="62" spans="3:4" x14ac:dyDescent="0.25">
      <c r="C62" s="14" t="s">
        <v>60</v>
      </c>
      <c r="D62" s="4">
        <f>COUNTIF(G5:G34,"&lt;40")</f>
        <v>0</v>
      </c>
    </row>
    <row r="63" spans="3:4" x14ac:dyDescent="0.25">
      <c r="C63" s="15" t="s">
        <v>61</v>
      </c>
      <c r="D63" s="4">
        <f>SUMPRODUCT((G5:G34&gt;=40)*(G5:G34&lt;=69))</f>
        <v>0</v>
      </c>
    </row>
    <row r="64" spans="3:4" x14ac:dyDescent="0.25">
      <c r="C64" s="16" t="s">
        <v>62</v>
      </c>
      <c r="D64" s="4">
        <f>SUMPRODUCT((G5:G34&gt;=70)*(G5:G34&lt;=80))</f>
        <v>0</v>
      </c>
    </row>
    <row r="65" spans="3:4" x14ac:dyDescent="0.25">
      <c r="C65" s="17" t="s">
        <v>63</v>
      </c>
      <c r="D65" s="4">
        <f>SUMPRODUCT((G5:G34&gt;=81)*(G5:G34&lt;=101))</f>
        <v>0</v>
      </c>
    </row>
    <row r="66" spans="3:4" x14ac:dyDescent="0.25">
      <c r="C66" s="18" t="s">
        <v>64</v>
      </c>
      <c r="D66" s="4">
        <f>COUNTIF(G5:G34,"&gt;101")</f>
        <v>0</v>
      </c>
    </row>
    <row r="67" spans="3:4" x14ac:dyDescent="0.25">
      <c r="C67" s="19" t="s">
        <v>65</v>
      </c>
      <c r="D67" s="20">
        <f>SUM(D62:D66)</f>
        <v>0</v>
      </c>
    </row>
    <row r="68" spans="3:4" x14ac:dyDescent="0.25">
      <c r="C68" s="21" t="s">
        <v>66</v>
      </c>
      <c r="D68" s="22">
        <f>COUNTIF(G5:G34,"Non évaluable")</f>
        <v>0</v>
      </c>
    </row>
    <row r="69" spans="3:4" x14ac:dyDescent="0.25">
      <c r="C69" s="23" t="s">
        <v>67</v>
      </c>
      <c r="D69" s="4">
        <f>COUNTIF(G5:G34,"Absent")</f>
        <v>0</v>
      </c>
    </row>
    <row r="70" spans="3:4" x14ac:dyDescent="0.25">
      <c r="C70" s="19" t="s">
        <v>68</v>
      </c>
      <c r="D70" s="20">
        <f>SUM(D67:D69)</f>
        <v>0</v>
      </c>
    </row>
  </sheetData>
  <conditionalFormatting sqref="E5:G34">
    <cfRule type="containsText" dxfId="173" priority="8" operator="containsText" text="Non évaluable">
      <formula>NOT(ISERROR(SEARCH("Non évaluable",E5)))</formula>
    </cfRule>
  </conditionalFormatting>
  <conditionalFormatting sqref="E5:G34">
    <cfRule type="containsText" dxfId="172" priority="9" operator="containsText" text="Absent">
      <formula>NOT(ISERROR(SEARCH("Absent",E5)))</formula>
    </cfRule>
  </conditionalFormatting>
  <conditionalFormatting sqref="E5:G34">
    <cfRule type="cellIs" dxfId="171" priority="10" operator="lessThan">
      <formula>40</formula>
    </cfRule>
  </conditionalFormatting>
  <conditionalFormatting sqref="E5:G34">
    <cfRule type="cellIs" dxfId="170" priority="11" operator="between">
      <formula>40</formula>
      <formula>69</formula>
    </cfRule>
  </conditionalFormatting>
  <conditionalFormatting sqref="E5:G34">
    <cfRule type="cellIs" dxfId="169" priority="12" operator="between">
      <formula>70</formula>
      <formula>80</formula>
    </cfRule>
  </conditionalFormatting>
  <conditionalFormatting sqref="E5:G34">
    <cfRule type="cellIs" dxfId="168" priority="13" operator="between">
      <formula>81</formula>
      <formula>101</formula>
    </cfRule>
  </conditionalFormatting>
  <conditionalFormatting sqref="E5:G34">
    <cfRule type="cellIs" dxfId="167" priority="14" operator="greaterThan">
      <formula>101</formula>
    </cfRule>
  </conditionalFormatting>
  <conditionalFormatting sqref="E30">
    <cfRule type="containsText" dxfId="166" priority="1" operator="containsText" text="Non évaluable">
      <formula>NOT(ISERROR(SEARCH("Non évaluable",E30)))</formula>
    </cfRule>
  </conditionalFormatting>
  <conditionalFormatting sqref="E30">
    <cfRule type="containsText" dxfId="165" priority="2" operator="containsText" text="Absent">
      <formula>NOT(ISERROR(SEARCH("Absent",E30)))</formula>
    </cfRule>
  </conditionalFormatting>
  <conditionalFormatting sqref="E30">
    <cfRule type="cellIs" dxfId="164" priority="3" operator="lessThan">
      <formula>40</formula>
    </cfRule>
  </conditionalFormatting>
  <conditionalFormatting sqref="E30">
    <cfRule type="cellIs" dxfId="163" priority="4" operator="between">
      <formula>40</formula>
      <formula>69</formula>
    </cfRule>
  </conditionalFormatting>
  <conditionalFormatting sqref="E30">
    <cfRule type="cellIs" dxfId="162" priority="5" operator="between">
      <formula>70</formula>
      <formula>80</formula>
    </cfRule>
  </conditionalFormatting>
  <conditionalFormatting sqref="E30">
    <cfRule type="cellIs" dxfId="161" priority="6" operator="between">
      <formula>81</formula>
      <formula>101</formula>
    </cfRule>
  </conditionalFormatting>
  <conditionalFormatting sqref="E30">
    <cfRule type="cellIs" dxfId="160" priority="7" operator="greaterThan">
      <formula>101</formula>
    </cfRule>
  </conditionalFormatting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:H70"/>
  <sheetViews>
    <sheetView tabSelected="1" zoomScale="68" workbookViewId="0">
      <selection activeCell="N6" sqref="N6"/>
    </sheetView>
  </sheetViews>
  <sheetFormatPr baseColWidth="10" defaultColWidth="11.42578125" defaultRowHeight="15" x14ac:dyDescent="0.25"/>
  <cols>
    <col min="1" max="1" width="11.42578125" style="1"/>
    <col min="2" max="2" width="5.140625" style="1" customWidth="1"/>
    <col min="3" max="3" width="34.28515625" style="1" customWidth="1"/>
    <col min="4" max="4" width="20.7109375" style="2" customWidth="1"/>
    <col min="5" max="5" width="24.28515625" style="1" customWidth="1"/>
    <col min="6" max="6" width="24" style="1" customWidth="1"/>
    <col min="7" max="7" width="22.28515625" style="1" customWidth="1"/>
    <col min="8" max="8" width="34.42578125" style="1" customWidth="1"/>
    <col min="9" max="16384" width="11.42578125" style="1"/>
  </cols>
  <sheetData>
    <row r="2" spans="2:8" x14ac:dyDescent="0.25">
      <c r="C2" s="3" t="s">
        <v>0</v>
      </c>
      <c r="D2" s="4" t="s">
        <v>71</v>
      </c>
      <c r="F2" s="3" t="s">
        <v>2</v>
      </c>
      <c r="G2" s="3" t="s">
        <v>72</v>
      </c>
    </row>
    <row r="4" spans="2:8" x14ac:dyDescent="0.25">
      <c r="C4" s="5" t="s">
        <v>4</v>
      </c>
      <c r="D4" s="5" t="s">
        <v>5</v>
      </c>
      <c r="E4" s="6" t="s">
        <v>6</v>
      </c>
      <c r="F4" s="6" t="s">
        <v>7</v>
      </c>
      <c r="G4" s="6" t="s">
        <v>8</v>
      </c>
      <c r="H4" s="6" t="s">
        <v>9</v>
      </c>
    </row>
    <row r="5" spans="2:8" x14ac:dyDescent="0.25">
      <c r="B5" s="4">
        <v>1</v>
      </c>
      <c r="C5" s="7" t="s">
        <v>73</v>
      </c>
      <c r="D5" s="7" t="s">
        <v>74</v>
      </c>
      <c r="E5" s="8">
        <v>64</v>
      </c>
      <c r="F5" s="8"/>
      <c r="G5" s="8"/>
      <c r="H5" s="8"/>
    </row>
    <row r="6" spans="2:8" x14ac:dyDescent="0.25">
      <c r="B6" s="4">
        <v>2</v>
      </c>
      <c r="C6" s="7" t="s">
        <v>75</v>
      </c>
      <c r="D6" s="7" t="s">
        <v>76</v>
      </c>
      <c r="E6" s="8">
        <v>36</v>
      </c>
      <c r="F6" s="8"/>
      <c r="G6" s="8"/>
      <c r="H6" s="8"/>
    </row>
    <row r="7" spans="2:8" x14ac:dyDescent="0.25">
      <c r="B7" s="4">
        <v>3</v>
      </c>
      <c r="C7" s="7" t="s">
        <v>77</v>
      </c>
      <c r="D7" s="7" t="s">
        <v>78</v>
      </c>
      <c r="E7" s="8">
        <v>12</v>
      </c>
      <c r="F7" s="8"/>
      <c r="G7" s="8"/>
      <c r="H7" s="8"/>
    </row>
    <row r="8" spans="2:8" x14ac:dyDescent="0.25">
      <c r="B8" s="4">
        <v>4</v>
      </c>
      <c r="C8" s="7" t="s">
        <v>79</v>
      </c>
      <c r="D8" s="7" t="s">
        <v>80</v>
      </c>
      <c r="E8" s="8">
        <v>41</v>
      </c>
      <c r="F8" s="8"/>
      <c r="G8" s="8"/>
      <c r="H8" s="8"/>
    </row>
    <row r="9" spans="2:8" ht="15" customHeight="1" x14ac:dyDescent="0.25">
      <c r="B9" s="4">
        <v>5</v>
      </c>
      <c r="C9" s="7" t="s">
        <v>81</v>
      </c>
      <c r="D9" s="7" t="s">
        <v>82</v>
      </c>
      <c r="E9" s="8">
        <v>38</v>
      </c>
      <c r="F9" s="8"/>
      <c r="G9" s="8"/>
      <c r="H9" s="8"/>
    </row>
    <row r="10" spans="2:8" x14ac:dyDescent="0.25">
      <c r="B10" s="4">
        <v>6</v>
      </c>
      <c r="C10" s="7" t="s">
        <v>83</v>
      </c>
      <c r="D10" s="7" t="s">
        <v>84</v>
      </c>
      <c r="E10" s="8">
        <v>56</v>
      </c>
      <c r="F10" s="8"/>
      <c r="G10" s="8"/>
      <c r="H10" s="8"/>
    </row>
    <row r="11" spans="2:8" x14ac:dyDescent="0.25">
      <c r="B11" s="4">
        <v>7</v>
      </c>
      <c r="C11" s="7" t="s">
        <v>85</v>
      </c>
      <c r="D11" s="7" t="s">
        <v>86</v>
      </c>
      <c r="E11" s="8">
        <v>48</v>
      </c>
      <c r="F11" s="8"/>
      <c r="G11" s="8"/>
      <c r="H11" s="8"/>
    </row>
    <row r="12" spans="2:8" x14ac:dyDescent="0.25">
      <c r="B12" s="4">
        <v>8</v>
      </c>
      <c r="C12" s="7" t="s">
        <v>87</v>
      </c>
      <c r="D12" s="7" t="s">
        <v>88</v>
      </c>
      <c r="E12" s="8">
        <v>74</v>
      </c>
      <c r="F12" s="8"/>
      <c r="G12" s="8"/>
      <c r="H12" s="8"/>
    </row>
    <row r="13" spans="2:8" x14ac:dyDescent="0.25">
      <c r="B13" s="4">
        <v>9</v>
      </c>
      <c r="C13" s="7" t="s">
        <v>89</v>
      </c>
      <c r="D13" s="7" t="s">
        <v>90</v>
      </c>
      <c r="E13" s="8">
        <v>72</v>
      </c>
      <c r="F13" s="8"/>
      <c r="G13" s="8"/>
      <c r="H13" s="8"/>
    </row>
    <row r="14" spans="2:8" x14ac:dyDescent="0.25">
      <c r="B14" s="4">
        <v>10</v>
      </c>
      <c r="C14" s="7" t="s">
        <v>36</v>
      </c>
      <c r="D14" s="7" t="s">
        <v>91</v>
      </c>
      <c r="E14" s="8">
        <v>17</v>
      </c>
      <c r="F14" s="8"/>
      <c r="G14" s="8"/>
      <c r="H14" s="8"/>
    </row>
    <row r="15" spans="2:8" x14ac:dyDescent="0.25">
      <c r="B15" s="4">
        <v>11</v>
      </c>
      <c r="C15" s="7" t="s">
        <v>92</v>
      </c>
      <c r="D15" s="7" t="s">
        <v>93</v>
      </c>
      <c r="E15" s="8">
        <v>0</v>
      </c>
      <c r="F15" s="8"/>
      <c r="G15" s="8"/>
      <c r="H15" s="8"/>
    </row>
    <row r="16" spans="2:8" ht="15" customHeight="1" x14ac:dyDescent="0.25">
      <c r="B16" s="4">
        <v>12</v>
      </c>
      <c r="C16" s="7" t="s">
        <v>94</v>
      </c>
      <c r="D16" s="7" t="s">
        <v>95</v>
      </c>
      <c r="E16" s="8">
        <v>48</v>
      </c>
      <c r="F16" s="8"/>
      <c r="G16" s="8"/>
      <c r="H16" s="8"/>
    </row>
    <row r="17" spans="2:8" x14ac:dyDescent="0.25">
      <c r="B17" s="4">
        <v>13</v>
      </c>
      <c r="C17" s="7" t="s">
        <v>96</v>
      </c>
      <c r="D17" s="7" t="s">
        <v>97</v>
      </c>
      <c r="E17" s="24" t="s">
        <v>98</v>
      </c>
      <c r="F17" s="8"/>
      <c r="G17" s="8"/>
      <c r="H17" s="24" t="s">
        <v>99</v>
      </c>
    </row>
    <row r="18" spans="2:8" x14ac:dyDescent="0.25">
      <c r="B18" s="4">
        <v>14</v>
      </c>
      <c r="C18" s="7" t="s">
        <v>100</v>
      </c>
      <c r="D18" s="7" t="s">
        <v>101</v>
      </c>
      <c r="E18" s="8">
        <v>118</v>
      </c>
      <c r="F18" s="8"/>
      <c r="G18" s="8"/>
      <c r="H18" s="8"/>
    </row>
    <row r="19" spans="2:8" ht="14.25" customHeight="1" x14ac:dyDescent="0.25">
      <c r="B19" s="4">
        <v>15</v>
      </c>
      <c r="C19" s="7" t="s">
        <v>102</v>
      </c>
      <c r="D19" s="7" t="s">
        <v>103</v>
      </c>
      <c r="E19" s="8">
        <v>64</v>
      </c>
      <c r="F19" s="8"/>
      <c r="G19" s="8"/>
      <c r="H19" s="8"/>
    </row>
    <row r="20" spans="2:8" x14ac:dyDescent="0.25">
      <c r="B20" s="4">
        <v>16</v>
      </c>
      <c r="C20" s="7" t="s">
        <v>104</v>
      </c>
      <c r="D20" s="7" t="s">
        <v>105</v>
      </c>
      <c r="E20" s="8">
        <v>15</v>
      </c>
      <c r="F20" s="8"/>
      <c r="G20" s="8"/>
      <c r="H20" s="8"/>
    </row>
    <row r="21" spans="2:8" x14ac:dyDescent="0.25">
      <c r="B21" s="4">
        <v>17</v>
      </c>
      <c r="C21" s="7" t="s">
        <v>106</v>
      </c>
      <c r="D21" s="7" t="s">
        <v>107</v>
      </c>
      <c r="E21" s="24" t="s">
        <v>108</v>
      </c>
      <c r="F21" s="8"/>
      <c r="G21" s="8"/>
      <c r="H21" s="4"/>
    </row>
    <row r="22" spans="2:8" x14ac:dyDescent="0.25">
      <c r="B22" s="4">
        <v>18</v>
      </c>
      <c r="C22" s="7" t="s">
        <v>109</v>
      </c>
      <c r="D22" s="7" t="s">
        <v>110</v>
      </c>
      <c r="E22" s="8">
        <v>50</v>
      </c>
      <c r="F22" s="8"/>
      <c r="G22" s="8"/>
      <c r="H22" s="4"/>
    </row>
    <row r="23" spans="2:8" x14ac:dyDescent="0.25">
      <c r="B23" s="4">
        <v>19</v>
      </c>
      <c r="C23" s="9" t="s">
        <v>111</v>
      </c>
      <c r="D23" s="9" t="s">
        <v>112</v>
      </c>
      <c r="E23" s="8">
        <v>44</v>
      </c>
      <c r="F23" s="8"/>
      <c r="G23" s="8"/>
      <c r="H23" s="4"/>
    </row>
    <row r="24" spans="2:8" x14ac:dyDescent="0.25">
      <c r="B24" s="4">
        <v>20</v>
      </c>
      <c r="C24" s="7" t="s">
        <v>113</v>
      </c>
      <c r="D24" s="7" t="s">
        <v>114</v>
      </c>
      <c r="E24" s="8">
        <v>1</v>
      </c>
      <c r="F24" s="8"/>
      <c r="G24" s="8"/>
      <c r="H24" s="4"/>
    </row>
    <row r="25" spans="2:8" x14ac:dyDescent="0.25">
      <c r="B25" s="4">
        <v>21</v>
      </c>
      <c r="C25" s="7" t="s">
        <v>115</v>
      </c>
      <c r="D25" s="7" t="s">
        <v>116</v>
      </c>
      <c r="E25" s="4">
        <v>47</v>
      </c>
      <c r="F25" s="4"/>
      <c r="G25" s="4"/>
      <c r="H25" s="4"/>
    </row>
    <row r="26" spans="2:8" x14ac:dyDescent="0.25">
      <c r="B26" s="4">
        <v>22</v>
      </c>
      <c r="C26" s="7" t="s">
        <v>117</v>
      </c>
      <c r="D26" s="7" t="s">
        <v>118</v>
      </c>
      <c r="E26" s="4">
        <v>2</v>
      </c>
      <c r="F26" s="4"/>
      <c r="G26" s="4"/>
      <c r="H26" s="4"/>
    </row>
    <row r="27" spans="2:8" x14ac:dyDescent="0.25">
      <c r="B27" s="4">
        <v>23</v>
      </c>
      <c r="C27" s="7" t="s">
        <v>119</v>
      </c>
      <c r="D27" s="7" t="s">
        <v>120</v>
      </c>
      <c r="E27" s="4">
        <v>82</v>
      </c>
      <c r="F27" s="4"/>
      <c r="G27" s="4"/>
      <c r="H27" s="4"/>
    </row>
    <row r="28" spans="2:8" x14ac:dyDescent="0.25">
      <c r="B28" s="4">
        <v>24</v>
      </c>
      <c r="C28" s="7" t="s">
        <v>121</v>
      </c>
      <c r="D28" s="7" t="s">
        <v>122</v>
      </c>
      <c r="E28" s="8">
        <v>66</v>
      </c>
      <c r="F28" s="8"/>
      <c r="G28" s="8"/>
      <c r="H28" s="4"/>
    </row>
    <row r="29" spans="2:8" x14ac:dyDescent="0.25">
      <c r="B29" s="4">
        <v>25</v>
      </c>
      <c r="C29" s="7" t="s">
        <v>123</v>
      </c>
      <c r="D29" s="7" t="s">
        <v>124</v>
      </c>
      <c r="E29" s="4">
        <v>12</v>
      </c>
      <c r="F29" s="8"/>
      <c r="G29" s="8"/>
      <c r="H29" s="4"/>
    </row>
    <row r="30" spans="2:8" x14ac:dyDescent="0.25">
      <c r="B30" s="4">
        <v>26</v>
      </c>
      <c r="C30" s="10"/>
      <c r="D30" s="10"/>
      <c r="E30" s="8"/>
      <c r="F30" s="8"/>
      <c r="G30" s="8"/>
      <c r="H30" s="4"/>
    </row>
    <row r="31" spans="2:8" x14ac:dyDescent="0.25">
      <c r="B31" s="4">
        <v>27</v>
      </c>
      <c r="C31" s="3"/>
      <c r="D31" s="3"/>
      <c r="E31" s="8"/>
      <c r="F31" s="8"/>
      <c r="G31" s="8"/>
      <c r="H31" s="4"/>
    </row>
    <row r="32" spans="2:8" x14ac:dyDescent="0.25">
      <c r="B32" s="4">
        <v>28</v>
      </c>
      <c r="C32" s="3"/>
      <c r="D32" s="3"/>
      <c r="E32" s="8"/>
      <c r="F32" s="8"/>
      <c r="G32" s="8"/>
      <c r="H32" s="4"/>
    </row>
    <row r="33" spans="2:8" x14ac:dyDescent="0.25">
      <c r="B33" s="4">
        <v>29</v>
      </c>
      <c r="C33" s="11"/>
      <c r="D33" s="11"/>
      <c r="E33" s="8"/>
      <c r="F33" s="8"/>
      <c r="G33" s="8"/>
      <c r="H33" s="4"/>
    </row>
    <row r="34" spans="2:8" x14ac:dyDescent="0.25">
      <c r="B34" s="4">
        <v>30</v>
      </c>
      <c r="C34" s="3"/>
      <c r="D34" s="3"/>
      <c r="E34" s="8"/>
      <c r="F34" s="8"/>
      <c r="G34" s="8"/>
      <c r="H34" s="4"/>
    </row>
    <row r="35" spans="2:8" x14ac:dyDescent="0.25">
      <c r="B35" s="2"/>
      <c r="E35" s="2"/>
    </row>
    <row r="36" spans="2:8" x14ac:dyDescent="0.25">
      <c r="C36" s="12"/>
    </row>
    <row r="37" spans="2:8" ht="30" x14ac:dyDescent="0.25">
      <c r="C37" s="8" t="s">
        <v>58</v>
      </c>
      <c r="D37" s="8" t="s">
        <v>59</v>
      </c>
      <c r="E37" s="13"/>
    </row>
    <row r="38" spans="2:8" x14ac:dyDescent="0.25">
      <c r="C38" s="14" t="s">
        <v>60</v>
      </c>
      <c r="D38" s="4">
        <f>COUNTIF(E5:E34,"&lt;40")</f>
        <v>9</v>
      </c>
      <c r="E38" s="2"/>
    </row>
    <row r="39" spans="2:8" x14ac:dyDescent="0.25">
      <c r="C39" s="15" t="s">
        <v>61</v>
      </c>
      <c r="D39" s="4">
        <f>SUMPRODUCT((E5:E34&gt;=40)*(E5:E34&lt;=69))</f>
        <v>10</v>
      </c>
      <c r="E39" s="2"/>
    </row>
    <row r="40" spans="2:8" x14ac:dyDescent="0.25">
      <c r="C40" s="16" t="s">
        <v>62</v>
      </c>
      <c r="D40" s="4">
        <f>SUMPRODUCT((E5:E34&gt;=70)*(E5:E34&lt;=80))</f>
        <v>2</v>
      </c>
      <c r="E40" s="2"/>
    </row>
    <row r="41" spans="2:8" x14ac:dyDescent="0.25">
      <c r="C41" s="17" t="s">
        <v>63</v>
      </c>
      <c r="D41" s="4">
        <f>SUMPRODUCT((E5:E34&gt;=81)*(E5:E34&lt;=101))</f>
        <v>1</v>
      </c>
      <c r="E41" s="2"/>
    </row>
    <row r="42" spans="2:8" x14ac:dyDescent="0.25">
      <c r="C42" s="18" t="s">
        <v>64</v>
      </c>
      <c r="D42" s="4">
        <f>COUNTIF(E5:E34,"&gt;101")</f>
        <v>1</v>
      </c>
      <c r="E42" s="2"/>
    </row>
    <row r="43" spans="2:8" x14ac:dyDescent="0.25">
      <c r="C43" s="19" t="s">
        <v>65</v>
      </c>
      <c r="D43" s="20">
        <f>SUM(D38:D42)</f>
        <v>23</v>
      </c>
      <c r="E43" s="2"/>
    </row>
    <row r="44" spans="2:8" x14ac:dyDescent="0.25">
      <c r="C44" s="21" t="s">
        <v>66</v>
      </c>
      <c r="D44" s="22">
        <f>COUNTIF(E5:E34,"Non évaluable")</f>
        <v>1</v>
      </c>
      <c r="E44" s="2"/>
    </row>
    <row r="45" spans="2:8" x14ac:dyDescent="0.25">
      <c r="C45" s="23" t="s">
        <v>67</v>
      </c>
      <c r="D45" s="4">
        <f>COUNTIF(E5:E34,"Absent")</f>
        <v>1</v>
      </c>
      <c r="E45" s="2"/>
    </row>
    <row r="46" spans="2:8" x14ac:dyDescent="0.25">
      <c r="C46" s="19" t="s">
        <v>68</v>
      </c>
      <c r="D46" s="20">
        <f>SUM(D43:D45)</f>
        <v>25</v>
      </c>
      <c r="E46" s="2"/>
    </row>
    <row r="49" spans="3:4" ht="30" x14ac:dyDescent="0.25">
      <c r="C49" s="8" t="s">
        <v>69</v>
      </c>
      <c r="D49" s="8" t="s">
        <v>59</v>
      </c>
    </row>
    <row r="50" spans="3:4" x14ac:dyDescent="0.25">
      <c r="C50" s="14" t="s">
        <v>60</v>
      </c>
      <c r="D50" s="4">
        <f>COUNTIF(F5:F34,"&lt;40")</f>
        <v>0</v>
      </c>
    </row>
    <row r="51" spans="3:4" x14ac:dyDescent="0.25">
      <c r="C51" s="15" t="s">
        <v>61</v>
      </c>
      <c r="D51" s="4">
        <f>SUMPRODUCT((F5:F34&gt;=40)*(F5:F34&lt;=69))</f>
        <v>0</v>
      </c>
    </row>
    <row r="52" spans="3:4" x14ac:dyDescent="0.25">
      <c r="C52" s="16" t="s">
        <v>62</v>
      </c>
      <c r="D52" s="4">
        <f>SUMPRODUCT((F5:F34&gt;=70)*(F5:F34&lt;=80))</f>
        <v>0</v>
      </c>
    </row>
    <row r="53" spans="3:4" x14ac:dyDescent="0.25">
      <c r="C53" s="17" t="s">
        <v>63</v>
      </c>
      <c r="D53" s="4">
        <f>SUMPRODUCT((F5:F34&gt;=81)*(F5:F34&lt;=101))</f>
        <v>0</v>
      </c>
    </row>
    <row r="54" spans="3:4" x14ac:dyDescent="0.25">
      <c r="C54" s="18" t="s">
        <v>64</v>
      </c>
      <c r="D54" s="4">
        <f>COUNTIF(F5:F34,"&gt;101")</f>
        <v>0</v>
      </c>
    </row>
    <row r="55" spans="3:4" x14ac:dyDescent="0.25">
      <c r="C55" s="19" t="s">
        <v>65</v>
      </c>
      <c r="D55" s="20">
        <f>SUM(D50:D54)</f>
        <v>0</v>
      </c>
    </row>
    <row r="56" spans="3:4" x14ac:dyDescent="0.25">
      <c r="C56" s="21" t="s">
        <v>66</v>
      </c>
      <c r="D56" s="22">
        <f>COUNTIF(F5:F34,"Non évaluable")</f>
        <v>0</v>
      </c>
    </row>
    <row r="57" spans="3:4" x14ac:dyDescent="0.25">
      <c r="C57" s="23" t="s">
        <v>67</v>
      </c>
      <c r="D57" s="4">
        <f>COUNTIF(F5:F34,"Absent")</f>
        <v>0</v>
      </c>
    </row>
    <row r="58" spans="3:4" x14ac:dyDescent="0.25">
      <c r="C58" s="19" t="s">
        <v>68</v>
      </c>
      <c r="D58" s="20">
        <f>SUM(D55:D57)</f>
        <v>0</v>
      </c>
    </row>
    <row r="61" spans="3:4" ht="30" x14ac:dyDescent="0.25">
      <c r="C61" s="8" t="s">
        <v>70</v>
      </c>
      <c r="D61" s="8" t="s">
        <v>59</v>
      </c>
    </row>
    <row r="62" spans="3:4" x14ac:dyDescent="0.25">
      <c r="C62" s="14" t="s">
        <v>60</v>
      </c>
      <c r="D62" s="4">
        <f>COUNTIF(G5:G34,"&lt;40")</f>
        <v>0</v>
      </c>
    </row>
    <row r="63" spans="3:4" x14ac:dyDescent="0.25">
      <c r="C63" s="15" t="s">
        <v>61</v>
      </c>
      <c r="D63" s="4">
        <f>SUMPRODUCT((G5:G34&gt;=40)*(G5:G34&lt;=69))</f>
        <v>0</v>
      </c>
    </row>
    <row r="64" spans="3:4" x14ac:dyDescent="0.25">
      <c r="C64" s="16" t="s">
        <v>62</v>
      </c>
      <c r="D64" s="4">
        <f>SUMPRODUCT((G5:G34&gt;=70)*(G5:G34&lt;=80))</f>
        <v>0</v>
      </c>
    </row>
    <row r="65" spans="3:4" x14ac:dyDescent="0.25">
      <c r="C65" s="17" t="s">
        <v>63</v>
      </c>
      <c r="D65" s="4">
        <f>SUMPRODUCT((G5:G34&gt;=81)*(G5:G34&lt;=101))</f>
        <v>0</v>
      </c>
    </row>
    <row r="66" spans="3:4" x14ac:dyDescent="0.25">
      <c r="C66" s="18" t="s">
        <v>64</v>
      </c>
      <c r="D66" s="4">
        <f>COUNTIF(G5:G34,"&gt;101")</f>
        <v>0</v>
      </c>
    </row>
    <row r="67" spans="3:4" x14ac:dyDescent="0.25">
      <c r="C67" s="19" t="s">
        <v>65</v>
      </c>
      <c r="D67" s="20">
        <f>SUM(D62:D66)</f>
        <v>0</v>
      </c>
    </row>
    <row r="68" spans="3:4" x14ac:dyDescent="0.25">
      <c r="C68" s="21" t="s">
        <v>66</v>
      </c>
      <c r="D68" s="22">
        <f>COUNTIF(G5:G34,"Non évaluable")</f>
        <v>0</v>
      </c>
    </row>
    <row r="69" spans="3:4" x14ac:dyDescent="0.25">
      <c r="C69" s="23" t="s">
        <v>67</v>
      </c>
      <c r="D69" s="4">
        <f>COUNTIF(G5:G34,"Absent")</f>
        <v>0</v>
      </c>
    </row>
    <row r="70" spans="3:4" x14ac:dyDescent="0.25">
      <c r="C70" s="19" t="s">
        <v>68</v>
      </c>
      <c r="D70" s="20">
        <f>SUM(D67:D69)</f>
        <v>0</v>
      </c>
    </row>
  </sheetData>
  <conditionalFormatting sqref="E5:G34">
    <cfRule type="cellIs" dxfId="159" priority="14" operator="greaterThan">
      <formula>101</formula>
    </cfRule>
  </conditionalFormatting>
  <conditionalFormatting sqref="E5:G34">
    <cfRule type="cellIs" dxfId="158" priority="13" operator="between">
      <formula>81</formula>
      <formula>101</formula>
    </cfRule>
  </conditionalFormatting>
  <conditionalFormatting sqref="E5:G34">
    <cfRule type="cellIs" dxfId="157" priority="12" operator="between">
      <formula>70</formula>
      <formula>80</formula>
    </cfRule>
  </conditionalFormatting>
  <conditionalFormatting sqref="E5:G34">
    <cfRule type="cellIs" dxfId="156" priority="11" operator="between">
      <formula>40</formula>
      <formula>69</formula>
    </cfRule>
  </conditionalFormatting>
  <conditionalFormatting sqref="E5:G34">
    <cfRule type="cellIs" dxfId="155" priority="10" operator="lessThan">
      <formula>40</formula>
    </cfRule>
  </conditionalFormatting>
  <conditionalFormatting sqref="E5:G34">
    <cfRule type="containsText" dxfId="154" priority="9" operator="containsText" text="Absent">
      <formula>NOT(ISERROR(SEARCH("Absent",E5)))</formula>
    </cfRule>
  </conditionalFormatting>
  <conditionalFormatting sqref="E5:G34">
    <cfRule type="containsText" dxfId="153" priority="8" operator="containsText" text="Non évaluable">
      <formula>NOT(ISERROR(SEARCH("Non évaluable",E5)))</formula>
    </cfRule>
  </conditionalFormatting>
  <conditionalFormatting sqref="E30">
    <cfRule type="cellIs" dxfId="152" priority="7" operator="greaterThan">
      <formula>101</formula>
    </cfRule>
  </conditionalFormatting>
  <conditionalFormatting sqref="E30">
    <cfRule type="cellIs" dxfId="151" priority="6" operator="between">
      <formula>81</formula>
      <formula>101</formula>
    </cfRule>
  </conditionalFormatting>
  <conditionalFormatting sqref="E30">
    <cfRule type="cellIs" dxfId="150" priority="5" operator="between">
      <formula>70</formula>
      <formula>80</formula>
    </cfRule>
  </conditionalFormatting>
  <conditionalFormatting sqref="E30">
    <cfRule type="cellIs" dxfId="149" priority="4" operator="between">
      <formula>40</formula>
      <formula>69</formula>
    </cfRule>
  </conditionalFormatting>
  <conditionalFormatting sqref="E30">
    <cfRule type="cellIs" dxfId="148" priority="3" operator="lessThan">
      <formula>40</formula>
    </cfRule>
  </conditionalFormatting>
  <conditionalFormatting sqref="E30">
    <cfRule type="containsText" dxfId="147" priority="2" operator="containsText" text="Absent">
      <formula>NOT(ISERROR(SEARCH("Absent",E30)))</formula>
    </cfRule>
  </conditionalFormatting>
  <conditionalFormatting sqref="E30">
    <cfRule type="containsText" dxfId="146" priority="1" operator="containsText" text="Non évaluable">
      <formula>NOT(ISERROR(SEARCH("Non évaluable",E30)))</formula>
    </cfRule>
  </conditionalFormatting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:H70"/>
  <sheetViews>
    <sheetView zoomScale="68" workbookViewId="0">
      <selection activeCell="K6" sqref="K6"/>
    </sheetView>
  </sheetViews>
  <sheetFormatPr baseColWidth="10" defaultColWidth="11.42578125" defaultRowHeight="15" x14ac:dyDescent="0.25"/>
  <cols>
    <col min="1" max="1" width="11.42578125" style="1"/>
    <col min="2" max="2" width="5.140625" style="1" customWidth="1"/>
    <col min="3" max="3" width="23.5703125" style="1" customWidth="1"/>
    <col min="4" max="4" width="24.85546875" style="2" customWidth="1"/>
    <col min="5" max="5" width="24.28515625" style="1" customWidth="1"/>
    <col min="6" max="6" width="24" style="1" customWidth="1"/>
    <col min="7" max="7" width="22.28515625" style="1" customWidth="1"/>
    <col min="8" max="8" width="34.42578125" style="1" customWidth="1"/>
    <col min="9" max="16384" width="11.42578125" style="1"/>
  </cols>
  <sheetData>
    <row r="2" spans="2:8" x14ac:dyDescent="0.25">
      <c r="C2" s="3" t="s">
        <v>0</v>
      </c>
      <c r="D2" s="4" t="s">
        <v>125</v>
      </c>
      <c r="F2" s="3" t="s">
        <v>2</v>
      </c>
      <c r="G2" s="3" t="s">
        <v>126</v>
      </c>
    </row>
    <row r="4" spans="2:8" x14ac:dyDescent="0.25">
      <c r="C4" s="5" t="s">
        <v>4</v>
      </c>
      <c r="D4" s="5" t="s">
        <v>5</v>
      </c>
      <c r="E4" s="6" t="s">
        <v>6</v>
      </c>
      <c r="F4" s="6" t="s">
        <v>7</v>
      </c>
      <c r="G4" s="6" t="s">
        <v>8</v>
      </c>
      <c r="H4" s="6" t="s">
        <v>9</v>
      </c>
    </row>
    <row r="5" spans="2:8" x14ac:dyDescent="0.25">
      <c r="B5" s="4">
        <v>1</v>
      </c>
      <c r="C5" s="7" t="s">
        <v>127</v>
      </c>
      <c r="D5" s="7" t="s">
        <v>128</v>
      </c>
      <c r="E5" s="8">
        <v>72</v>
      </c>
      <c r="F5" s="8"/>
      <c r="G5" s="8"/>
      <c r="H5" s="8"/>
    </row>
    <row r="6" spans="2:8" x14ac:dyDescent="0.25">
      <c r="B6" s="4">
        <v>2</v>
      </c>
      <c r="C6" s="7" t="s">
        <v>129</v>
      </c>
      <c r="D6" s="7" t="s">
        <v>130</v>
      </c>
      <c r="E6" s="8">
        <v>82</v>
      </c>
      <c r="F6" s="8"/>
      <c r="G6" s="8"/>
      <c r="H6" s="8"/>
    </row>
    <row r="7" spans="2:8" x14ac:dyDescent="0.25">
      <c r="B7" s="4">
        <v>3</v>
      </c>
      <c r="C7" s="7" t="s">
        <v>131</v>
      </c>
      <c r="D7" s="7" t="s">
        <v>132</v>
      </c>
      <c r="E7" s="8">
        <v>134</v>
      </c>
      <c r="F7" s="8"/>
      <c r="G7" s="8"/>
      <c r="H7" s="8"/>
    </row>
    <row r="8" spans="2:8" x14ac:dyDescent="0.25">
      <c r="B8" s="4">
        <v>4</v>
      </c>
      <c r="C8" s="7" t="s">
        <v>133</v>
      </c>
      <c r="D8" s="7" t="s">
        <v>134</v>
      </c>
      <c r="E8" s="8">
        <v>51</v>
      </c>
      <c r="F8" s="8"/>
      <c r="G8" s="8"/>
      <c r="H8" s="8"/>
    </row>
    <row r="9" spans="2:8" ht="15" customHeight="1" x14ac:dyDescent="0.25">
      <c r="B9" s="4">
        <v>5</v>
      </c>
      <c r="C9" s="7" t="s">
        <v>14</v>
      </c>
      <c r="D9" s="7" t="s">
        <v>135</v>
      </c>
      <c r="E9" s="24" t="s">
        <v>108</v>
      </c>
      <c r="F9" s="8"/>
      <c r="G9" s="8"/>
      <c r="H9" s="8"/>
    </row>
    <row r="10" spans="2:8" x14ac:dyDescent="0.25">
      <c r="B10" s="4">
        <v>6</v>
      </c>
      <c r="C10" s="7" t="s">
        <v>136</v>
      </c>
      <c r="D10" s="7" t="s">
        <v>137</v>
      </c>
      <c r="E10" s="8">
        <v>47</v>
      </c>
      <c r="F10" s="8"/>
      <c r="G10" s="8"/>
      <c r="H10" s="8"/>
    </row>
    <row r="11" spans="2:8" x14ac:dyDescent="0.25">
      <c r="B11" s="4">
        <v>7</v>
      </c>
      <c r="C11" s="7" t="s">
        <v>138</v>
      </c>
      <c r="D11" s="7" t="s">
        <v>139</v>
      </c>
      <c r="E11" s="8">
        <v>49</v>
      </c>
      <c r="F11" s="8"/>
      <c r="G11" s="8"/>
      <c r="H11" s="8"/>
    </row>
    <row r="12" spans="2:8" x14ac:dyDescent="0.25">
      <c r="B12" s="4">
        <v>8</v>
      </c>
      <c r="C12" s="7" t="s">
        <v>140</v>
      </c>
      <c r="D12" s="7" t="s">
        <v>141</v>
      </c>
      <c r="E12" s="8">
        <v>89</v>
      </c>
      <c r="F12" s="8"/>
      <c r="G12" s="8"/>
      <c r="H12" s="8"/>
    </row>
    <row r="13" spans="2:8" x14ac:dyDescent="0.25">
      <c r="B13" s="4">
        <v>9</v>
      </c>
      <c r="C13" s="7" t="s">
        <v>20</v>
      </c>
      <c r="D13" s="7" t="s">
        <v>142</v>
      </c>
      <c r="E13" s="8">
        <v>52</v>
      </c>
      <c r="F13" s="8"/>
      <c r="G13" s="8"/>
      <c r="H13" s="24" t="s">
        <v>143</v>
      </c>
    </row>
    <row r="14" spans="2:8" x14ac:dyDescent="0.25">
      <c r="B14" s="4">
        <v>10</v>
      </c>
      <c r="C14" s="7" t="s">
        <v>144</v>
      </c>
      <c r="D14" s="7" t="s">
        <v>145</v>
      </c>
      <c r="E14" s="8">
        <v>22</v>
      </c>
      <c r="F14" s="8"/>
      <c r="G14" s="8"/>
      <c r="H14" s="8"/>
    </row>
    <row r="15" spans="2:8" x14ac:dyDescent="0.25">
      <c r="B15" s="4">
        <v>11</v>
      </c>
      <c r="C15" s="7" t="s">
        <v>146</v>
      </c>
      <c r="D15" s="7" t="s">
        <v>147</v>
      </c>
      <c r="E15" s="8">
        <v>92</v>
      </c>
      <c r="F15" s="8"/>
      <c r="G15" s="8"/>
      <c r="H15" s="8"/>
    </row>
    <row r="16" spans="2:8" ht="15" customHeight="1" x14ac:dyDescent="0.25">
      <c r="B16" s="4">
        <v>12</v>
      </c>
      <c r="C16" s="7" t="s">
        <v>148</v>
      </c>
      <c r="D16" s="7" t="s">
        <v>149</v>
      </c>
      <c r="E16" s="8">
        <v>85</v>
      </c>
      <c r="F16" s="8"/>
      <c r="G16" s="8"/>
      <c r="H16" s="8"/>
    </row>
    <row r="17" spans="2:8" x14ac:dyDescent="0.25">
      <c r="B17" s="4">
        <v>13</v>
      </c>
      <c r="C17" s="7" t="s">
        <v>150</v>
      </c>
      <c r="D17" s="7" t="s">
        <v>132</v>
      </c>
      <c r="E17" s="8">
        <v>72</v>
      </c>
      <c r="F17" s="8"/>
      <c r="G17" s="8"/>
      <c r="H17" s="8"/>
    </row>
    <row r="18" spans="2:8" x14ac:dyDescent="0.25">
      <c r="B18" s="4">
        <v>14</v>
      </c>
      <c r="C18" s="7" t="s">
        <v>151</v>
      </c>
      <c r="D18" s="7" t="s">
        <v>152</v>
      </c>
      <c r="E18" s="8">
        <v>0</v>
      </c>
      <c r="F18" s="8"/>
      <c r="G18" s="8"/>
      <c r="H18" s="8"/>
    </row>
    <row r="19" spans="2:8" x14ac:dyDescent="0.25">
      <c r="B19" s="4">
        <v>15</v>
      </c>
      <c r="C19" s="7" t="s">
        <v>153</v>
      </c>
      <c r="D19" s="7" t="s">
        <v>154</v>
      </c>
      <c r="E19" s="8">
        <v>55</v>
      </c>
      <c r="F19" s="8"/>
      <c r="G19" s="8"/>
      <c r="H19" s="8"/>
    </row>
    <row r="20" spans="2:8" x14ac:dyDescent="0.25">
      <c r="B20" s="4">
        <v>16</v>
      </c>
      <c r="C20" s="7" t="s">
        <v>36</v>
      </c>
      <c r="D20" s="7" t="s">
        <v>155</v>
      </c>
      <c r="E20" s="8">
        <v>70</v>
      </c>
      <c r="F20" s="8"/>
      <c r="G20" s="8"/>
      <c r="H20" s="8"/>
    </row>
    <row r="21" spans="2:8" x14ac:dyDescent="0.25">
      <c r="B21" s="4">
        <v>17</v>
      </c>
      <c r="C21" s="7" t="s">
        <v>156</v>
      </c>
      <c r="D21" s="7" t="s">
        <v>157</v>
      </c>
      <c r="E21" s="8">
        <v>59</v>
      </c>
      <c r="F21" s="8"/>
      <c r="G21" s="8"/>
      <c r="H21" s="4"/>
    </row>
    <row r="22" spans="2:8" x14ac:dyDescent="0.25">
      <c r="B22" s="4">
        <v>18</v>
      </c>
      <c r="C22" s="7" t="s">
        <v>158</v>
      </c>
      <c r="D22" s="7" t="s">
        <v>159</v>
      </c>
      <c r="E22" s="24" t="s">
        <v>160</v>
      </c>
      <c r="F22" s="8"/>
      <c r="G22" s="8"/>
      <c r="H22" s="25" t="s">
        <v>99</v>
      </c>
    </row>
    <row r="23" spans="2:8" x14ac:dyDescent="0.25">
      <c r="B23" s="4">
        <v>19</v>
      </c>
      <c r="C23" s="9" t="s">
        <v>161</v>
      </c>
      <c r="D23" s="9" t="s">
        <v>162</v>
      </c>
      <c r="E23" s="8">
        <v>145</v>
      </c>
      <c r="F23" s="8"/>
      <c r="G23" s="8"/>
      <c r="H23" s="4"/>
    </row>
    <row r="24" spans="2:8" x14ac:dyDescent="0.25">
      <c r="B24" s="4">
        <v>20</v>
      </c>
      <c r="C24" s="7" t="s">
        <v>163</v>
      </c>
      <c r="D24" s="7" t="s">
        <v>164</v>
      </c>
      <c r="E24" s="8">
        <v>127</v>
      </c>
      <c r="F24" s="8"/>
      <c r="G24" s="8"/>
      <c r="H24" s="4"/>
    </row>
    <row r="25" spans="2:8" x14ac:dyDescent="0.25">
      <c r="B25" s="4">
        <v>21</v>
      </c>
      <c r="C25" s="7" t="s">
        <v>165</v>
      </c>
      <c r="D25" s="7" t="s">
        <v>166</v>
      </c>
      <c r="E25" s="4">
        <v>33</v>
      </c>
      <c r="F25" s="4"/>
      <c r="G25" s="4"/>
      <c r="H25" s="4"/>
    </row>
    <row r="26" spans="2:8" x14ac:dyDescent="0.25">
      <c r="B26" s="4">
        <v>22</v>
      </c>
      <c r="C26" s="7" t="s">
        <v>167</v>
      </c>
      <c r="D26" s="7" t="s">
        <v>168</v>
      </c>
      <c r="E26" s="4">
        <v>61</v>
      </c>
      <c r="F26" s="4"/>
      <c r="G26" s="4"/>
      <c r="H26" s="4"/>
    </row>
    <row r="27" spans="2:8" x14ac:dyDescent="0.25">
      <c r="B27" s="4">
        <v>23</v>
      </c>
      <c r="C27" s="7" t="s">
        <v>169</v>
      </c>
      <c r="D27" s="7" t="s">
        <v>170</v>
      </c>
      <c r="E27" s="25" t="s">
        <v>171</v>
      </c>
      <c r="F27" s="4"/>
      <c r="G27" s="4"/>
      <c r="H27" s="4"/>
    </row>
    <row r="28" spans="2:8" x14ac:dyDescent="0.25">
      <c r="B28" s="4">
        <v>24</v>
      </c>
      <c r="C28" s="10"/>
      <c r="D28" s="10"/>
      <c r="E28" s="8"/>
      <c r="F28" s="8"/>
      <c r="G28" s="8"/>
      <c r="H28" s="4"/>
    </row>
    <row r="29" spans="2:8" x14ac:dyDescent="0.25">
      <c r="B29" s="4">
        <v>25</v>
      </c>
      <c r="C29" s="10"/>
      <c r="D29" s="10"/>
      <c r="E29" s="4"/>
      <c r="F29" s="8"/>
      <c r="G29" s="8"/>
      <c r="H29" s="4"/>
    </row>
    <row r="30" spans="2:8" x14ac:dyDescent="0.25">
      <c r="B30" s="4">
        <v>26</v>
      </c>
      <c r="C30" s="10"/>
      <c r="D30" s="10"/>
      <c r="E30" s="8"/>
      <c r="F30" s="8"/>
      <c r="G30" s="8"/>
      <c r="H30" s="4"/>
    </row>
    <row r="31" spans="2:8" x14ac:dyDescent="0.25">
      <c r="B31" s="4">
        <v>27</v>
      </c>
      <c r="C31" s="3"/>
      <c r="D31" s="3"/>
      <c r="E31" s="8"/>
      <c r="F31" s="8"/>
      <c r="G31" s="8"/>
      <c r="H31" s="4"/>
    </row>
    <row r="32" spans="2:8" x14ac:dyDescent="0.25">
      <c r="B32" s="4">
        <v>28</v>
      </c>
      <c r="C32" s="3"/>
      <c r="D32" s="3"/>
      <c r="E32" s="8"/>
      <c r="F32" s="8"/>
      <c r="G32" s="8"/>
      <c r="H32" s="4"/>
    </row>
    <row r="33" spans="2:8" x14ac:dyDescent="0.25">
      <c r="B33" s="4">
        <v>29</v>
      </c>
      <c r="C33" s="11"/>
      <c r="D33" s="11"/>
      <c r="E33" s="8"/>
      <c r="F33" s="8"/>
      <c r="G33" s="8"/>
      <c r="H33" s="4"/>
    </row>
    <row r="34" spans="2:8" x14ac:dyDescent="0.25">
      <c r="B34" s="4">
        <v>30</v>
      </c>
      <c r="C34" s="3"/>
      <c r="D34" s="3"/>
      <c r="E34" s="8"/>
      <c r="F34" s="8"/>
      <c r="G34" s="8"/>
      <c r="H34" s="4"/>
    </row>
    <row r="35" spans="2:8" x14ac:dyDescent="0.25">
      <c r="B35" s="2"/>
      <c r="E35" s="2"/>
    </row>
    <row r="36" spans="2:8" x14ac:dyDescent="0.25">
      <c r="C36" s="12"/>
    </row>
    <row r="37" spans="2:8" ht="45" x14ac:dyDescent="0.25">
      <c r="C37" s="8" t="s">
        <v>58</v>
      </c>
      <c r="D37" s="8" t="s">
        <v>172</v>
      </c>
      <c r="E37" s="13"/>
    </row>
    <row r="38" spans="2:8" x14ac:dyDescent="0.25">
      <c r="C38" s="14" t="s">
        <v>60</v>
      </c>
      <c r="D38" s="4">
        <f>COUNTIF(E5:E34,"&lt;40")</f>
        <v>3</v>
      </c>
      <c r="E38" s="2"/>
    </row>
    <row r="39" spans="2:8" x14ac:dyDescent="0.25">
      <c r="C39" s="15" t="s">
        <v>61</v>
      </c>
      <c r="D39" s="4">
        <f>SUMPRODUCT((E5:E34&gt;=40)*(E5:E34&lt;=69))</f>
        <v>7</v>
      </c>
      <c r="E39" s="2"/>
    </row>
    <row r="40" spans="2:8" x14ac:dyDescent="0.25">
      <c r="C40" s="16" t="s">
        <v>62</v>
      </c>
      <c r="D40" s="4">
        <f>SUMPRODUCT((E5:E34&gt;=70)*(E5:E34&lt;=80))</f>
        <v>3</v>
      </c>
      <c r="E40" s="2"/>
    </row>
    <row r="41" spans="2:8" x14ac:dyDescent="0.25">
      <c r="C41" s="17" t="s">
        <v>63</v>
      </c>
      <c r="D41" s="4">
        <f>SUMPRODUCT((E5:E34&gt;=81)*(E5:E34&lt;=101))</f>
        <v>4</v>
      </c>
      <c r="E41" s="2"/>
    </row>
    <row r="42" spans="2:8" x14ac:dyDescent="0.25">
      <c r="C42" s="18" t="s">
        <v>64</v>
      </c>
      <c r="D42" s="4">
        <f>COUNTIF(E5:E34,"&gt;101")</f>
        <v>3</v>
      </c>
      <c r="E42" s="2"/>
    </row>
    <row r="43" spans="2:8" x14ac:dyDescent="0.25">
      <c r="C43" s="19" t="s">
        <v>65</v>
      </c>
      <c r="D43" s="20">
        <f>SUM(D38:D42)</f>
        <v>20</v>
      </c>
      <c r="E43" s="2"/>
    </row>
    <row r="44" spans="2:8" x14ac:dyDescent="0.25">
      <c r="C44" s="21" t="s">
        <v>66</v>
      </c>
      <c r="D44" s="22">
        <f>COUNTIF(E5:E34,"Non évaluable")</f>
        <v>0</v>
      </c>
      <c r="E44" s="2"/>
    </row>
    <row r="45" spans="2:8" x14ac:dyDescent="0.25">
      <c r="C45" s="23" t="s">
        <v>67</v>
      </c>
      <c r="D45" s="4">
        <f>COUNTIF(E5:E34,"Absent")</f>
        <v>1</v>
      </c>
      <c r="E45" s="2"/>
    </row>
    <row r="46" spans="2:8" x14ac:dyDescent="0.25">
      <c r="C46" s="19" t="s">
        <v>68</v>
      </c>
      <c r="D46" s="20">
        <f>SUM(D43:D45)</f>
        <v>21</v>
      </c>
      <c r="E46" s="2"/>
    </row>
    <row r="49" spans="3:4" ht="45" x14ac:dyDescent="0.25">
      <c r="C49" s="8" t="s">
        <v>69</v>
      </c>
      <c r="D49" s="8" t="s">
        <v>172</v>
      </c>
    </row>
    <row r="50" spans="3:4" x14ac:dyDescent="0.25">
      <c r="C50" s="14" t="s">
        <v>60</v>
      </c>
      <c r="D50" s="4">
        <f>COUNTIF(F5:F34,"&lt;40")</f>
        <v>0</v>
      </c>
    </row>
    <row r="51" spans="3:4" x14ac:dyDescent="0.25">
      <c r="C51" s="15" t="s">
        <v>61</v>
      </c>
      <c r="D51" s="4">
        <f>SUMPRODUCT((F5:F34&gt;=40)*(F5:F34&lt;=69))</f>
        <v>0</v>
      </c>
    </row>
    <row r="52" spans="3:4" x14ac:dyDescent="0.25">
      <c r="C52" s="16" t="s">
        <v>62</v>
      </c>
      <c r="D52" s="4">
        <f>SUMPRODUCT((F5:F34&gt;=70)*(F5:F34&lt;=80))</f>
        <v>0</v>
      </c>
    </row>
    <row r="53" spans="3:4" x14ac:dyDescent="0.25">
      <c r="C53" s="17" t="s">
        <v>63</v>
      </c>
      <c r="D53" s="4">
        <f>SUMPRODUCT((F5:F34&gt;=81)*(F5:F34&lt;=101))</f>
        <v>0</v>
      </c>
    </row>
    <row r="54" spans="3:4" x14ac:dyDescent="0.25">
      <c r="C54" s="18" t="s">
        <v>64</v>
      </c>
      <c r="D54" s="4">
        <f>COUNTIF(F5:F34,"&gt;101")</f>
        <v>0</v>
      </c>
    </row>
    <row r="55" spans="3:4" x14ac:dyDescent="0.25">
      <c r="C55" s="19" t="s">
        <v>65</v>
      </c>
      <c r="D55" s="20">
        <f>SUM(D50:D54)</f>
        <v>0</v>
      </c>
    </row>
    <row r="56" spans="3:4" x14ac:dyDescent="0.25">
      <c r="C56" s="21" t="s">
        <v>66</v>
      </c>
      <c r="D56" s="22">
        <f>COUNTIF(F5:F34,"Non évaluable")</f>
        <v>0</v>
      </c>
    </row>
    <row r="57" spans="3:4" x14ac:dyDescent="0.25">
      <c r="C57" s="23" t="s">
        <v>67</v>
      </c>
      <c r="D57" s="4">
        <f>COUNTIF(F5:F34,"Absent")</f>
        <v>0</v>
      </c>
    </row>
    <row r="58" spans="3:4" x14ac:dyDescent="0.25">
      <c r="C58" s="19" t="s">
        <v>68</v>
      </c>
      <c r="D58" s="20">
        <f>SUM(D55:D57)</f>
        <v>0</v>
      </c>
    </row>
    <row r="61" spans="3:4" ht="45" x14ac:dyDescent="0.25">
      <c r="C61" s="8" t="s">
        <v>70</v>
      </c>
      <c r="D61" s="8" t="s">
        <v>172</v>
      </c>
    </row>
    <row r="62" spans="3:4" x14ac:dyDescent="0.25">
      <c r="C62" s="14" t="s">
        <v>60</v>
      </c>
      <c r="D62" s="4">
        <f>COUNTIF(G5:G34,"&lt;40")</f>
        <v>0</v>
      </c>
    </row>
    <row r="63" spans="3:4" x14ac:dyDescent="0.25">
      <c r="C63" s="15" t="s">
        <v>61</v>
      </c>
      <c r="D63" s="4">
        <f>SUMPRODUCT((G5:G34&gt;=40)*(G5:G34&lt;=69))</f>
        <v>0</v>
      </c>
    </row>
    <row r="64" spans="3:4" x14ac:dyDescent="0.25">
      <c r="C64" s="16" t="s">
        <v>62</v>
      </c>
      <c r="D64" s="4">
        <f>SUMPRODUCT((G5:G34&gt;=70)*(G5:G34&lt;=80))</f>
        <v>0</v>
      </c>
    </row>
    <row r="65" spans="3:4" x14ac:dyDescent="0.25">
      <c r="C65" s="17" t="s">
        <v>63</v>
      </c>
      <c r="D65" s="4">
        <f>SUMPRODUCT((G5:G34&gt;=81)*(G5:G34&lt;=101))</f>
        <v>0</v>
      </c>
    </row>
    <row r="66" spans="3:4" x14ac:dyDescent="0.25">
      <c r="C66" s="18" t="s">
        <v>64</v>
      </c>
      <c r="D66" s="4">
        <f>COUNTIF(G5:G34,"&gt;101")</f>
        <v>0</v>
      </c>
    </row>
    <row r="67" spans="3:4" x14ac:dyDescent="0.25">
      <c r="C67" s="19" t="s">
        <v>65</v>
      </c>
      <c r="D67" s="20">
        <f>SUM(D62:D66)</f>
        <v>0</v>
      </c>
    </row>
    <row r="68" spans="3:4" x14ac:dyDescent="0.25">
      <c r="C68" s="21" t="s">
        <v>66</v>
      </c>
      <c r="D68" s="22">
        <f>COUNTIF(G5:G34,"Non évaluable")</f>
        <v>0</v>
      </c>
    </row>
    <row r="69" spans="3:4" x14ac:dyDescent="0.25">
      <c r="C69" s="23" t="s">
        <v>67</v>
      </c>
      <c r="D69" s="4">
        <f>COUNTIF(G5:G34,"Absent")</f>
        <v>0</v>
      </c>
    </row>
    <row r="70" spans="3:4" x14ac:dyDescent="0.25">
      <c r="C70" s="19" t="s">
        <v>68</v>
      </c>
      <c r="D70" s="20">
        <f>SUM(D67:D69)</f>
        <v>0</v>
      </c>
    </row>
  </sheetData>
  <conditionalFormatting sqref="E5:G34">
    <cfRule type="containsText" dxfId="145" priority="8" operator="containsText" text="Non évaluable">
      <formula>NOT(ISERROR(SEARCH("Non évaluable",E5)))</formula>
    </cfRule>
  </conditionalFormatting>
  <conditionalFormatting sqref="E5:G34">
    <cfRule type="containsText" dxfId="144" priority="9" operator="containsText" text="Absent">
      <formula>NOT(ISERROR(SEARCH("Absent",E5)))</formula>
    </cfRule>
  </conditionalFormatting>
  <conditionalFormatting sqref="E5:G34">
    <cfRule type="cellIs" dxfId="143" priority="10" operator="lessThan">
      <formula>40</formula>
    </cfRule>
  </conditionalFormatting>
  <conditionalFormatting sqref="E5:G34">
    <cfRule type="cellIs" dxfId="142" priority="11" operator="between">
      <formula>40</formula>
      <formula>69</formula>
    </cfRule>
  </conditionalFormatting>
  <conditionalFormatting sqref="E5:G34">
    <cfRule type="cellIs" dxfId="141" priority="12" operator="between">
      <formula>70</formula>
      <formula>80</formula>
    </cfRule>
  </conditionalFormatting>
  <conditionalFormatting sqref="E5:G34">
    <cfRule type="cellIs" dxfId="140" priority="13" operator="between">
      <formula>81</formula>
      <formula>101</formula>
    </cfRule>
  </conditionalFormatting>
  <conditionalFormatting sqref="E5:G34">
    <cfRule type="cellIs" dxfId="139" priority="14" operator="greaterThan">
      <formula>101</formula>
    </cfRule>
  </conditionalFormatting>
  <conditionalFormatting sqref="E30">
    <cfRule type="containsText" dxfId="138" priority="1" operator="containsText" text="Non évaluable">
      <formula>NOT(ISERROR(SEARCH("Non évaluable",E30)))</formula>
    </cfRule>
  </conditionalFormatting>
  <conditionalFormatting sqref="E30">
    <cfRule type="containsText" dxfId="137" priority="2" operator="containsText" text="Absent">
      <formula>NOT(ISERROR(SEARCH("Absent",E30)))</formula>
    </cfRule>
  </conditionalFormatting>
  <conditionalFormatting sqref="E30">
    <cfRule type="cellIs" dxfId="136" priority="3" operator="lessThan">
      <formula>40</formula>
    </cfRule>
  </conditionalFormatting>
  <conditionalFormatting sqref="E30">
    <cfRule type="cellIs" dxfId="135" priority="4" operator="between">
      <formula>40</formula>
      <formula>69</formula>
    </cfRule>
  </conditionalFormatting>
  <conditionalFormatting sqref="E30">
    <cfRule type="cellIs" dxfId="134" priority="5" operator="between">
      <formula>70</formula>
      <formula>80</formula>
    </cfRule>
  </conditionalFormatting>
  <conditionalFormatting sqref="E30">
    <cfRule type="cellIs" dxfId="133" priority="6" operator="between">
      <formula>81</formula>
      <formula>101</formula>
    </cfRule>
  </conditionalFormatting>
  <conditionalFormatting sqref="E30">
    <cfRule type="cellIs" dxfId="132" priority="7" operator="greaterThan">
      <formula>101</formula>
    </cfRule>
  </conditionalFormatting>
  <pageMargins left="0.7" right="0.7" top="0.75" bottom="0.75" header="0.3" footer="0.3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:H70"/>
  <sheetViews>
    <sheetView zoomScale="68" workbookViewId="0">
      <selection activeCell="K5" sqref="K5"/>
    </sheetView>
  </sheetViews>
  <sheetFormatPr baseColWidth="10" defaultColWidth="11.42578125" defaultRowHeight="15" x14ac:dyDescent="0.25"/>
  <cols>
    <col min="1" max="1" width="11.42578125" style="1"/>
    <col min="2" max="2" width="5.140625" style="1" customWidth="1"/>
    <col min="3" max="3" width="23.5703125" style="1" customWidth="1"/>
    <col min="4" max="4" width="20.7109375" style="2" customWidth="1"/>
    <col min="5" max="5" width="24.28515625" style="1" customWidth="1"/>
    <col min="6" max="6" width="24" style="1" customWidth="1"/>
    <col min="7" max="7" width="22.28515625" style="1" customWidth="1"/>
    <col min="8" max="8" width="34.42578125" style="1" customWidth="1"/>
    <col min="9" max="16384" width="11.42578125" style="1"/>
  </cols>
  <sheetData>
    <row r="2" spans="2:8" x14ac:dyDescent="0.25">
      <c r="C2" s="3" t="s">
        <v>0</v>
      </c>
      <c r="D2" s="4" t="s">
        <v>173</v>
      </c>
      <c r="F2" s="3" t="s">
        <v>2</v>
      </c>
      <c r="G2" s="3" t="s">
        <v>174</v>
      </c>
    </row>
    <row r="4" spans="2:8" x14ac:dyDescent="0.25">
      <c r="C4" s="5" t="s">
        <v>4</v>
      </c>
      <c r="D4" s="5" t="s">
        <v>5</v>
      </c>
      <c r="E4" s="6" t="s">
        <v>6</v>
      </c>
      <c r="F4" s="6" t="s">
        <v>7</v>
      </c>
      <c r="G4" s="6" t="s">
        <v>8</v>
      </c>
      <c r="H4" s="6" t="s">
        <v>9</v>
      </c>
    </row>
    <row r="5" spans="2:8" x14ac:dyDescent="0.25">
      <c r="B5" s="4">
        <v>1</v>
      </c>
      <c r="C5" s="7" t="s">
        <v>175</v>
      </c>
      <c r="D5" s="7" t="s">
        <v>176</v>
      </c>
      <c r="E5" s="8">
        <v>80</v>
      </c>
      <c r="F5" s="8"/>
      <c r="G5" s="8"/>
      <c r="H5" s="8"/>
    </row>
    <row r="6" spans="2:8" x14ac:dyDescent="0.25">
      <c r="B6" s="4">
        <v>2</v>
      </c>
      <c r="C6" s="7" t="s">
        <v>177</v>
      </c>
      <c r="D6" s="7" t="s">
        <v>178</v>
      </c>
      <c r="E6" s="24" t="s">
        <v>179</v>
      </c>
      <c r="F6" s="8"/>
      <c r="G6" s="8"/>
      <c r="H6" s="24" t="s">
        <v>99</v>
      </c>
    </row>
    <row r="7" spans="2:8" x14ac:dyDescent="0.25">
      <c r="B7" s="4">
        <v>3</v>
      </c>
      <c r="C7" s="7" t="s">
        <v>180</v>
      </c>
      <c r="D7" s="7" t="s">
        <v>181</v>
      </c>
      <c r="E7" s="8">
        <v>48</v>
      </c>
      <c r="F7" s="8"/>
      <c r="G7" s="8"/>
      <c r="H7" s="8"/>
    </row>
    <row r="8" spans="2:8" x14ac:dyDescent="0.25">
      <c r="B8" s="4">
        <v>4</v>
      </c>
      <c r="C8" s="7" t="s">
        <v>182</v>
      </c>
      <c r="D8" s="7" t="s">
        <v>183</v>
      </c>
      <c r="E8" s="8">
        <v>0</v>
      </c>
      <c r="F8" s="8"/>
      <c r="G8" s="8"/>
      <c r="H8" s="8"/>
    </row>
    <row r="9" spans="2:8" ht="15" customHeight="1" x14ac:dyDescent="0.25">
      <c r="B9" s="4">
        <v>5</v>
      </c>
      <c r="C9" s="7" t="s">
        <v>184</v>
      </c>
      <c r="D9" s="7" t="s">
        <v>185</v>
      </c>
      <c r="E9" s="24" t="s">
        <v>171</v>
      </c>
      <c r="F9" s="8"/>
      <c r="G9" s="8"/>
      <c r="H9" s="8"/>
    </row>
    <row r="10" spans="2:8" x14ac:dyDescent="0.25">
      <c r="B10" s="4">
        <v>6</v>
      </c>
      <c r="C10" s="7" t="s">
        <v>186</v>
      </c>
      <c r="D10" s="7" t="s">
        <v>187</v>
      </c>
      <c r="E10" s="8">
        <v>53</v>
      </c>
      <c r="F10" s="8"/>
      <c r="G10" s="8"/>
      <c r="H10" s="8"/>
    </row>
    <row r="11" spans="2:8" x14ac:dyDescent="0.25">
      <c r="B11" s="4">
        <v>7</v>
      </c>
      <c r="C11" s="7" t="s">
        <v>188</v>
      </c>
      <c r="D11" s="7" t="s">
        <v>189</v>
      </c>
      <c r="E11" s="8">
        <v>60</v>
      </c>
      <c r="F11" s="8"/>
      <c r="G11" s="8"/>
      <c r="H11" s="8"/>
    </row>
    <row r="12" spans="2:8" x14ac:dyDescent="0.25">
      <c r="B12" s="4">
        <v>8</v>
      </c>
      <c r="C12" s="7" t="s">
        <v>190</v>
      </c>
      <c r="D12" s="7" t="s">
        <v>191</v>
      </c>
      <c r="E12" s="24" t="s">
        <v>108</v>
      </c>
      <c r="F12" s="8"/>
      <c r="G12" s="8"/>
      <c r="H12" s="8"/>
    </row>
    <row r="13" spans="2:8" x14ac:dyDescent="0.25">
      <c r="B13" s="4">
        <v>9</v>
      </c>
      <c r="C13" s="7" t="s">
        <v>192</v>
      </c>
      <c r="D13" s="7" t="s">
        <v>193</v>
      </c>
      <c r="E13" s="8">
        <v>77</v>
      </c>
      <c r="F13" s="8"/>
      <c r="G13" s="8"/>
      <c r="H13" s="8"/>
    </row>
    <row r="14" spans="2:8" x14ac:dyDescent="0.25">
      <c r="B14" s="4">
        <v>10</v>
      </c>
      <c r="C14" s="7" t="s">
        <v>194</v>
      </c>
      <c r="D14" s="7" t="s">
        <v>195</v>
      </c>
      <c r="E14" s="24" t="s">
        <v>171</v>
      </c>
      <c r="F14" s="8"/>
      <c r="G14" s="8"/>
      <c r="H14" s="8"/>
    </row>
    <row r="15" spans="2:8" x14ac:dyDescent="0.25">
      <c r="B15" s="4">
        <v>11</v>
      </c>
      <c r="C15" s="7" t="s">
        <v>196</v>
      </c>
      <c r="D15" s="7" t="s">
        <v>197</v>
      </c>
      <c r="E15" s="8">
        <v>3</v>
      </c>
      <c r="F15" s="8"/>
      <c r="G15" s="8"/>
      <c r="H15" s="8"/>
    </row>
    <row r="16" spans="2:8" ht="15" customHeight="1" x14ac:dyDescent="0.25">
      <c r="B16" s="4">
        <v>12</v>
      </c>
      <c r="C16" s="7" t="s">
        <v>198</v>
      </c>
      <c r="D16" s="7" t="s">
        <v>199</v>
      </c>
      <c r="E16" s="8">
        <v>132</v>
      </c>
      <c r="F16" s="8"/>
      <c r="G16" s="8"/>
      <c r="H16" s="8"/>
    </row>
    <row r="17" spans="2:8" x14ac:dyDescent="0.25">
      <c r="B17" s="4">
        <v>13</v>
      </c>
      <c r="C17" s="7" t="s">
        <v>200</v>
      </c>
      <c r="D17" s="7" t="s">
        <v>201</v>
      </c>
      <c r="E17" s="8">
        <v>94</v>
      </c>
      <c r="F17" s="8"/>
      <c r="G17" s="8"/>
      <c r="H17" s="8"/>
    </row>
    <row r="18" spans="2:8" x14ac:dyDescent="0.25">
      <c r="B18" s="4">
        <v>14</v>
      </c>
      <c r="C18" s="7" t="s">
        <v>202</v>
      </c>
      <c r="D18" s="7" t="s">
        <v>203</v>
      </c>
      <c r="E18" s="8">
        <v>2</v>
      </c>
      <c r="F18" s="8"/>
      <c r="G18" s="8"/>
      <c r="H18" s="8"/>
    </row>
    <row r="19" spans="2:8" x14ac:dyDescent="0.25">
      <c r="B19" s="4">
        <v>15</v>
      </c>
      <c r="C19" s="7" t="s">
        <v>204</v>
      </c>
      <c r="D19" s="7" t="s">
        <v>205</v>
      </c>
      <c r="E19" s="8">
        <v>51</v>
      </c>
      <c r="F19" s="8"/>
      <c r="G19" s="8"/>
      <c r="H19" s="8"/>
    </row>
    <row r="20" spans="2:8" x14ac:dyDescent="0.25">
      <c r="B20" s="4">
        <v>16</v>
      </c>
      <c r="C20" s="7" t="s">
        <v>206</v>
      </c>
      <c r="D20" s="7" t="s">
        <v>207</v>
      </c>
      <c r="E20" s="8">
        <v>53</v>
      </c>
      <c r="F20" s="8"/>
      <c r="G20" s="8"/>
      <c r="H20" s="8"/>
    </row>
    <row r="21" spans="2:8" x14ac:dyDescent="0.25">
      <c r="B21" s="4">
        <v>17</v>
      </c>
      <c r="C21" s="7" t="s">
        <v>208</v>
      </c>
      <c r="D21" s="7" t="s">
        <v>209</v>
      </c>
      <c r="E21" s="8">
        <v>103</v>
      </c>
      <c r="F21" s="8"/>
      <c r="G21" s="8"/>
      <c r="H21" s="4"/>
    </row>
    <row r="22" spans="2:8" x14ac:dyDescent="0.25">
      <c r="B22" s="4">
        <v>18</v>
      </c>
      <c r="C22" s="7" t="s">
        <v>210</v>
      </c>
      <c r="D22" s="7" t="s">
        <v>211</v>
      </c>
      <c r="E22" s="8">
        <v>91</v>
      </c>
      <c r="F22" s="8"/>
      <c r="G22" s="8"/>
      <c r="H22" s="4"/>
    </row>
    <row r="23" spans="2:8" x14ac:dyDescent="0.25">
      <c r="B23" s="4">
        <v>19</v>
      </c>
      <c r="C23" s="9" t="s">
        <v>212</v>
      </c>
      <c r="D23" s="9" t="s">
        <v>213</v>
      </c>
      <c r="E23" s="8">
        <v>60</v>
      </c>
      <c r="F23" s="8"/>
      <c r="G23" s="8"/>
      <c r="H23" s="4"/>
    </row>
    <row r="24" spans="2:8" x14ac:dyDescent="0.25">
      <c r="B24" s="4">
        <v>20</v>
      </c>
      <c r="C24" s="7" t="s">
        <v>214</v>
      </c>
      <c r="D24" s="7" t="s">
        <v>215</v>
      </c>
      <c r="E24" s="8">
        <v>72</v>
      </c>
      <c r="F24" s="8"/>
      <c r="G24" s="8"/>
      <c r="H24" s="4"/>
    </row>
    <row r="25" spans="2:8" x14ac:dyDescent="0.25">
      <c r="B25" s="4">
        <v>21</v>
      </c>
      <c r="C25" s="7" t="s">
        <v>216</v>
      </c>
      <c r="D25" s="7" t="s">
        <v>217</v>
      </c>
      <c r="E25" s="4">
        <v>116</v>
      </c>
      <c r="F25" s="4"/>
      <c r="G25" s="4"/>
      <c r="H25" s="4"/>
    </row>
    <row r="26" spans="2:8" x14ac:dyDescent="0.25">
      <c r="B26" s="4">
        <v>22</v>
      </c>
      <c r="C26" s="7" t="s">
        <v>54</v>
      </c>
      <c r="D26" s="7" t="s">
        <v>218</v>
      </c>
      <c r="E26" s="4">
        <v>64</v>
      </c>
      <c r="F26" s="4"/>
      <c r="G26" s="4"/>
      <c r="H26" s="4"/>
    </row>
    <row r="27" spans="2:8" x14ac:dyDescent="0.25">
      <c r="B27" s="4">
        <v>23</v>
      </c>
      <c r="C27" s="7" t="s">
        <v>219</v>
      </c>
      <c r="D27" s="7" t="s">
        <v>220</v>
      </c>
      <c r="E27" s="4">
        <v>106</v>
      </c>
      <c r="F27" s="4"/>
      <c r="G27" s="4"/>
      <c r="H27" s="4"/>
    </row>
    <row r="28" spans="2:8" x14ac:dyDescent="0.25">
      <c r="B28" s="4">
        <v>24</v>
      </c>
      <c r="C28" s="7" t="s">
        <v>221</v>
      </c>
      <c r="D28" s="7" t="s">
        <v>222</v>
      </c>
      <c r="E28" s="8">
        <v>93</v>
      </c>
      <c r="F28" s="8"/>
      <c r="G28" s="8"/>
      <c r="H28" s="4"/>
    </row>
    <row r="29" spans="2:8" x14ac:dyDescent="0.25">
      <c r="B29" s="4">
        <v>25</v>
      </c>
      <c r="C29" s="10"/>
      <c r="D29" s="10"/>
      <c r="E29" s="4"/>
      <c r="F29" s="8"/>
      <c r="G29" s="8"/>
      <c r="H29" s="4"/>
    </row>
    <row r="30" spans="2:8" x14ac:dyDescent="0.25">
      <c r="B30" s="4">
        <v>26</v>
      </c>
      <c r="C30" s="10"/>
      <c r="D30" s="10"/>
      <c r="E30" s="8"/>
      <c r="F30" s="8"/>
      <c r="G30" s="8"/>
      <c r="H30" s="4"/>
    </row>
    <row r="31" spans="2:8" x14ac:dyDescent="0.25">
      <c r="B31" s="4">
        <v>27</v>
      </c>
      <c r="C31" s="3"/>
      <c r="D31" s="3"/>
      <c r="E31" s="8"/>
      <c r="F31" s="8"/>
      <c r="G31" s="8"/>
      <c r="H31" s="4"/>
    </row>
    <row r="32" spans="2:8" x14ac:dyDescent="0.25">
      <c r="B32" s="4">
        <v>28</v>
      </c>
      <c r="C32" s="3"/>
      <c r="D32" s="3"/>
      <c r="E32" s="8"/>
      <c r="F32" s="8"/>
      <c r="G32" s="8"/>
      <c r="H32" s="4"/>
    </row>
    <row r="33" spans="2:8" x14ac:dyDescent="0.25">
      <c r="B33" s="4">
        <v>29</v>
      </c>
      <c r="C33" s="11"/>
      <c r="D33" s="11"/>
      <c r="E33" s="8"/>
      <c r="F33" s="8"/>
      <c r="G33" s="8"/>
      <c r="H33" s="4"/>
    </row>
    <row r="34" spans="2:8" x14ac:dyDescent="0.25">
      <c r="B34" s="4">
        <v>30</v>
      </c>
      <c r="C34" s="3"/>
      <c r="D34" s="3"/>
      <c r="E34" s="8"/>
      <c r="F34" s="8"/>
      <c r="G34" s="8"/>
      <c r="H34" s="4"/>
    </row>
    <row r="35" spans="2:8" x14ac:dyDescent="0.25">
      <c r="B35" s="2"/>
      <c r="E35" s="2"/>
    </row>
    <row r="36" spans="2:8" x14ac:dyDescent="0.25">
      <c r="C36" s="12"/>
    </row>
    <row r="37" spans="2:8" ht="45" x14ac:dyDescent="0.25">
      <c r="C37" s="8" t="s">
        <v>58</v>
      </c>
      <c r="D37" s="8" t="s">
        <v>172</v>
      </c>
      <c r="E37" s="13"/>
    </row>
    <row r="38" spans="2:8" x14ac:dyDescent="0.25">
      <c r="C38" s="14" t="s">
        <v>60</v>
      </c>
      <c r="D38" s="4">
        <f>COUNTIF(E5:E34,"&lt;40")</f>
        <v>3</v>
      </c>
      <c r="E38" s="2"/>
    </row>
    <row r="39" spans="2:8" x14ac:dyDescent="0.25">
      <c r="C39" s="15" t="s">
        <v>61</v>
      </c>
      <c r="D39" s="4">
        <f>SUMPRODUCT((E5:E34&gt;=40)*(E5:E34&lt;=69))</f>
        <v>7</v>
      </c>
      <c r="E39" s="2"/>
    </row>
    <row r="40" spans="2:8" x14ac:dyDescent="0.25">
      <c r="C40" s="16" t="s">
        <v>62</v>
      </c>
      <c r="D40" s="4">
        <f>SUMPRODUCT((E5:E34&gt;=70)*(E5:E34&lt;=80))</f>
        <v>3</v>
      </c>
      <c r="E40" s="2"/>
    </row>
    <row r="41" spans="2:8" x14ac:dyDescent="0.25">
      <c r="C41" s="17" t="s">
        <v>63</v>
      </c>
      <c r="D41" s="4">
        <f>SUMPRODUCT((E5:E34&gt;=81)*(E5:E34&lt;=101))</f>
        <v>3</v>
      </c>
      <c r="E41" s="2"/>
    </row>
    <row r="42" spans="2:8" x14ac:dyDescent="0.25">
      <c r="C42" s="18" t="s">
        <v>64</v>
      </c>
      <c r="D42" s="4">
        <f>COUNTIF(E5:E34,"&gt;101")</f>
        <v>4</v>
      </c>
      <c r="E42" s="2"/>
    </row>
    <row r="43" spans="2:8" x14ac:dyDescent="0.25">
      <c r="C43" s="19" t="s">
        <v>65</v>
      </c>
      <c r="D43" s="20">
        <f>SUM(D38:D42)</f>
        <v>20</v>
      </c>
      <c r="E43" s="2"/>
    </row>
    <row r="44" spans="2:8" x14ac:dyDescent="0.25">
      <c r="C44" s="21" t="s">
        <v>66</v>
      </c>
      <c r="D44" s="22">
        <f>COUNTIF(E5:E34,"Non évaluable")</f>
        <v>1</v>
      </c>
      <c r="E44" s="2"/>
    </row>
    <row r="45" spans="2:8" x14ac:dyDescent="0.25">
      <c r="C45" s="23" t="s">
        <v>67</v>
      </c>
      <c r="D45" s="4">
        <f>COUNTIF(E5:E34,"Absent")</f>
        <v>1</v>
      </c>
      <c r="E45" s="2"/>
    </row>
    <row r="46" spans="2:8" x14ac:dyDescent="0.25">
      <c r="C46" s="19" t="s">
        <v>68</v>
      </c>
      <c r="D46" s="20">
        <f>SUM(D43:D45)</f>
        <v>22</v>
      </c>
      <c r="E46" s="2"/>
    </row>
    <row r="49" spans="3:4" ht="45" x14ac:dyDescent="0.25">
      <c r="C49" s="8" t="s">
        <v>69</v>
      </c>
      <c r="D49" s="8" t="s">
        <v>172</v>
      </c>
    </row>
    <row r="50" spans="3:4" x14ac:dyDescent="0.25">
      <c r="C50" s="14" t="s">
        <v>60</v>
      </c>
      <c r="D50" s="4">
        <f>COUNTIF(F5:F34,"&lt;40")</f>
        <v>0</v>
      </c>
    </row>
    <row r="51" spans="3:4" x14ac:dyDescent="0.25">
      <c r="C51" s="15" t="s">
        <v>61</v>
      </c>
      <c r="D51" s="4">
        <f>SUMPRODUCT((F5:F34&gt;=40)*(F5:F34&lt;=69))</f>
        <v>0</v>
      </c>
    </row>
    <row r="52" spans="3:4" x14ac:dyDescent="0.25">
      <c r="C52" s="16" t="s">
        <v>62</v>
      </c>
      <c r="D52" s="4">
        <f>SUMPRODUCT((F5:F34&gt;=70)*(F5:F34&lt;=80))</f>
        <v>0</v>
      </c>
    </row>
    <row r="53" spans="3:4" x14ac:dyDescent="0.25">
      <c r="C53" s="17" t="s">
        <v>63</v>
      </c>
      <c r="D53" s="4">
        <f>SUMPRODUCT((F5:F34&gt;=81)*(F5:F34&lt;=101))</f>
        <v>0</v>
      </c>
    </row>
    <row r="54" spans="3:4" x14ac:dyDescent="0.25">
      <c r="C54" s="18" t="s">
        <v>64</v>
      </c>
      <c r="D54" s="4">
        <f>COUNTIF(F5:F34,"&gt;101")</f>
        <v>0</v>
      </c>
    </row>
    <row r="55" spans="3:4" x14ac:dyDescent="0.25">
      <c r="C55" s="19" t="s">
        <v>65</v>
      </c>
      <c r="D55" s="20">
        <f>SUM(D50:D54)</f>
        <v>0</v>
      </c>
    </row>
    <row r="56" spans="3:4" x14ac:dyDescent="0.25">
      <c r="C56" s="21" t="s">
        <v>66</v>
      </c>
      <c r="D56" s="22">
        <f>COUNTIF(F5:F34,"Non évaluable")</f>
        <v>0</v>
      </c>
    </row>
    <row r="57" spans="3:4" x14ac:dyDescent="0.25">
      <c r="C57" s="23" t="s">
        <v>67</v>
      </c>
      <c r="D57" s="4">
        <f>COUNTIF(F5:F34,"Absent")</f>
        <v>0</v>
      </c>
    </row>
    <row r="58" spans="3:4" x14ac:dyDescent="0.25">
      <c r="C58" s="19" t="s">
        <v>68</v>
      </c>
      <c r="D58" s="20">
        <f>SUM(D55:D57)</f>
        <v>0</v>
      </c>
    </row>
    <row r="61" spans="3:4" ht="45" x14ac:dyDescent="0.25">
      <c r="C61" s="8" t="s">
        <v>70</v>
      </c>
      <c r="D61" s="8" t="s">
        <v>172</v>
      </c>
    </row>
    <row r="62" spans="3:4" x14ac:dyDescent="0.25">
      <c r="C62" s="14" t="s">
        <v>60</v>
      </c>
      <c r="D62" s="4">
        <f>COUNTIF(G5:G34,"&lt;40")</f>
        <v>0</v>
      </c>
    </row>
    <row r="63" spans="3:4" x14ac:dyDescent="0.25">
      <c r="C63" s="15" t="s">
        <v>61</v>
      </c>
      <c r="D63" s="4">
        <f>SUMPRODUCT((G5:G34&gt;=40)*(G5:G34&lt;=69))</f>
        <v>0</v>
      </c>
    </row>
    <row r="64" spans="3:4" x14ac:dyDescent="0.25">
      <c r="C64" s="16" t="s">
        <v>62</v>
      </c>
      <c r="D64" s="4">
        <f>SUMPRODUCT((G5:G34&gt;=70)*(G5:G34&lt;=80))</f>
        <v>0</v>
      </c>
    </row>
    <row r="65" spans="3:4" x14ac:dyDescent="0.25">
      <c r="C65" s="17" t="s">
        <v>63</v>
      </c>
      <c r="D65" s="4">
        <f>SUMPRODUCT((G5:G34&gt;=81)*(G5:G34&lt;=101))</f>
        <v>0</v>
      </c>
    </row>
    <row r="66" spans="3:4" x14ac:dyDescent="0.25">
      <c r="C66" s="18" t="s">
        <v>64</v>
      </c>
      <c r="D66" s="4">
        <f>COUNTIF(G5:G34,"&gt;101")</f>
        <v>0</v>
      </c>
    </row>
    <row r="67" spans="3:4" x14ac:dyDescent="0.25">
      <c r="C67" s="19" t="s">
        <v>65</v>
      </c>
      <c r="D67" s="20">
        <f>SUM(D62:D66)</f>
        <v>0</v>
      </c>
    </row>
    <row r="68" spans="3:4" x14ac:dyDescent="0.25">
      <c r="C68" s="21" t="s">
        <v>66</v>
      </c>
      <c r="D68" s="22">
        <f>COUNTIF(G5:G34,"Non évaluable")</f>
        <v>0</v>
      </c>
    </row>
    <row r="69" spans="3:4" x14ac:dyDescent="0.25">
      <c r="C69" s="23" t="s">
        <v>67</v>
      </c>
      <c r="D69" s="4">
        <f>COUNTIF(G5:G34,"Absent")</f>
        <v>0</v>
      </c>
    </row>
    <row r="70" spans="3:4" x14ac:dyDescent="0.25">
      <c r="C70" s="19" t="s">
        <v>68</v>
      </c>
      <c r="D70" s="20">
        <f>SUM(D67:D69)</f>
        <v>0</v>
      </c>
    </row>
  </sheetData>
  <conditionalFormatting sqref="E5:G34">
    <cfRule type="containsText" dxfId="131" priority="8" operator="containsText" text="Non évaluable">
      <formula>NOT(ISERROR(SEARCH("Non évaluable",E5)))</formula>
    </cfRule>
  </conditionalFormatting>
  <conditionalFormatting sqref="E5:G34">
    <cfRule type="containsText" dxfId="130" priority="9" operator="containsText" text="Absent">
      <formula>NOT(ISERROR(SEARCH("Absent",E5)))</formula>
    </cfRule>
  </conditionalFormatting>
  <conditionalFormatting sqref="E5:G34">
    <cfRule type="cellIs" dxfId="129" priority="10" operator="lessThan">
      <formula>40</formula>
    </cfRule>
  </conditionalFormatting>
  <conditionalFormatting sqref="E5:G34">
    <cfRule type="cellIs" dxfId="128" priority="11" operator="between">
      <formula>40</formula>
      <formula>69</formula>
    </cfRule>
  </conditionalFormatting>
  <conditionalFormatting sqref="E5:G34">
    <cfRule type="cellIs" dxfId="127" priority="12" operator="between">
      <formula>70</formula>
      <formula>80</formula>
    </cfRule>
  </conditionalFormatting>
  <conditionalFormatting sqref="E5:G34">
    <cfRule type="cellIs" dxfId="126" priority="13" operator="between">
      <formula>81</formula>
      <formula>101</formula>
    </cfRule>
  </conditionalFormatting>
  <conditionalFormatting sqref="E5:G34">
    <cfRule type="cellIs" dxfId="125" priority="14" operator="greaterThan">
      <formula>101</formula>
    </cfRule>
  </conditionalFormatting>
  <conditionalFormatting sqref="E30">
    <cfRule type="containsText" dxfId="124" priority="1" operator="containsText" text="Non évaluable">
      <formula>NOT(ISERROR(SEARCH("Non évaluable",E30)))</formula>
    </cfRule>
  </conditionalFormatting>
  <conditionalFormatting sqref="E30">
    <cfRule type="containsText" dxfId="123" priority="2" operator="containsText" text="Absent">
      <formula>NOT(ISERROR(SEARCH("Absent",E30)))</formula>
    </cfRule>
  </conditionalFormatting>
  <conditionalFormatting sqref="E30">
    <cfRule type="cellIs" dxfId="122" priority="3" operator="lessThan">
      <formula>40</formula>
    </cfRule>
  </conditionalFormatting>
  <conditionalFormatting sqref="E30">
    <cfRule type="cellIs" dxfId="121" priority="4" operator="between">
      <formula>40</formula>
      <formula>69</formula>
    </cfRule>
  </conditionalFormatting>
  <conditionalFormatting sqref="E30">
    <cfRule type="cellIs" dxfId="120" priority="5" operator="between">
      <formula>70</formula>
      <formula>80</formula>
    </cfRule>
  </conditionalFormatting>
  <conditionalFormatting sqref="E30">
    <cfRule type="cellIs" dxfId="119" priority="6" operator="between">
      <formula>81</formula>
      <formula>101</formula>
    </cfRule>
  </conditionalFormatting>
  <conditionalFormatting sqref="E30">
    <cfRule type="cellIs" dxfId="118" priority="7" operator="greaterThan">
      <formula>101</formula>
    </cfRule>
  </conditionalFormatting>
  <pageMargins left="0.7" right="0.7" top="0.75" bottom="0.75" header="0.3" footer="0.3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:H70"/>
  <sheetViews>
    <sheetView zoomScale="68" workbookViewId="0">
      <selection activeCell="M6" sqref="M6"/>
    </sheetView>
  </sheetViews>
  <sheetFormatPr baseColWidth="10" defaultColWidth="11.42578125" defaultRowHeight="15" x14ac:dyDescent="0.25"/>
  <cols>
    <col min="1" max="1" width="11.42578125" style="1"/>
    <col min="2" max="2" width="5.140625" style="1" customWidth="1"/>
    <col min="3" max="3" width="23.5703125" style="1" customWidth="1"/>
    <col min="4" max="4" width="20.7109375" style="2" customWidth="1"/>
    <col min="5" max="5" width="24.28515625" style="1" customWidth="1"/>
    <col min="6" max="6" width="24" style="1" customWidth="1"/>
    <col min="7" max="7" width="22.28515625" style="1" customWidth="1"/>
    <col min="8" max="8" width="34.42578125" style="1" customWidth="1"/>
    <col min="9" max="16384" width="11.42578125" style="1"/>
  </cols>
  <sheetData>
    <row r="2" spans="2:8" x14ac:dyDescent="0.25">
      <c r="C2" s="3" t="s">
        <v>0</v>
      </c>
      <c r="D2" s="4" t="s">
        <v>223</v>
      </c>
      <c r="F2" s="3" t="s">
        <v>2</v>
      </c>
      <c r="G2" s="3" t="s">
        <v>224</v>
      </c>
    </row>
    <row r="4" spans="2:8" x14ac:dyDescent="0.25">
      <c r="C4" s="5" t="s">
        <v>4</v>
      </c>
      <c r="D4" s="5" t="s">
        <v>5</v>
      </c>
      <c r="E4" s="6" t="s">
        <v>6</v>
      </c>
      <c r="F4" s="6" t="s">
        <v>7</v>
      </c>
      <c r="G4" s="6" t="s">
        <v>8</v>
      </c>
      <c r="H4" s="6" t="s">
        <v>9</v>
      </c>
    </row>
    <row r="5" spans="2:8" x14ac:dyDescent="0.25">
      <c r="B5" s="4">
        <v>1</v>
      </c>
      <c r="C5" s="7" t="s">
        <v>225</v>
      </c>
      <c r="D5" s="7" t="s">
        <v>226</v>
      </c>
      <c r="E5" s="8">
        <v>85</v>
      </c>
      <c r="F5" s="8"/>
      <c r="G5" s="8"/>
      <c r="H5" s="8"/>
    </row>
    <row r="6" spans="2:8" x14ac:dyDescent="0.25">
      <c r="B6" s="4">
        <v>2</v>
      </c>
      <c r="C6" s="7" t="s">
        <v>227</v>
      </c>
      <c r="D6" s="7" t="s">
        <v>228</v>
      </c>
      <c r="E6" s="8">
        <v>17</v>
      </c>
      <c r="F6" s="8"/>
      <c r="G6" s="8"/>
      <c r="H6" s="8"/>
    </row>
    <row r="7" spans="2:8" x14ac:dyDescent="0.25">
      <c r="B7" s="4">
        <v>3</v>
      </c>
      <c r="C7" s="7" t="s">
        <v>229</v>
      </c>
      <c r="D7" s="7" t="s">
        <v>230</v>
      </c>
      <c r="E7" s="8">
        <v>41</v>
      </c>
      <c r="F7" s="8"/>
      <c r="G7" s="8"/>
      <c r="H7" s="8"/>
    </row>
    <row r="8" spans="2:8" x14ac:dyDescent="0.25">
      <c r="B8" s="4">
        <v>4</v>
      </c>
      <c r="C8" s="7" t="s">
        <v>231</v>
      </c>
      <c r="D8" s="7" t="s">
        <v>232</v>
      </c>
      <c r="E8" s="8">
        <v>73</v>
      </c>
      <c r="F8" s="8"/>
      <c r="G8" s="8"/>
      <c r="H8" s="8"/>
    </row>
    <row r="9" spans="2:8" ht="15" customHeight="1" x14ac:dyDescent="0.25">
      <c r="B9" s="4">
        <v>5</v>
      </c>
      <c r="C9" s="7" t="s">
        <v>233</v>
      </c>
      <c r="D9" s="7" t="s">
        <v>234</v>
      </c>
      <c r="E9" s="8">
        <v>115</v>
      </c>
      <c r="F9" s="8"/>
      <c r="G9" s="8"/>
      <c r="H9" s="8"/>
    </row>
    <row r="10" spans="2:8" x14ac:dyDescent="0.25">
      <c r="B10" s="4">
        <v>6</v>
      </c>
      <c r="C10" s="7" t="s">
        <v>235</v>
      </c>
      <c r="D10" s="7" t="s">
        <v>236</v>
      </c>
      <c r="E10" s="8">
        <v>86</v>
      </c>
      <c r="F10" s="8"/>
      <c r="G10" s="8"/>
      <c r="H10" s="8"/>
    </row>
    <row r="11" spans="2:8" x14ac:dyDescent="0.25">
      <c r="B11" s="4">
        <v>7</v>
      </c>
      <c r="C11" s="7" t="s">
        <v>237</v>
      </c>
      <c r="D11" s="7" t="s">
        <v>238</v>
      </c>
      <c r="E11" s="8">
        <v>64</v>
      </c>
      <c r="F11" s="8"/>
      <c r="G11" s="8"/>
      <c r="H11" s="8"/>
    </row>
    <row r="12" spans="2:8" x14ac:dyDescent="0.25">
      <c r="B12" s="4">
        <v>8</v>
      </c>
      <c r="C12" s="7" t="s">
        <v>239</v>
      </c>
      <c r="D12" s="7" t="s">
        <v>240</v>
      </c>
      <c r="E12" s="8">
        <v>70</v>
      </c>
      <c r="F12" s="8"/>
      <c r="G12" s="8"/>
      <c r="H12" s="8"/>
    </row>
    <row r="13" spans="2:8" x14ac:dyDescent="0.25">
      <c r="B13" s="4">
        <v>9</v>
      </c>
      <c r="C13" s="7" t="s">
        <v>241</v>
      </c>
      <c r="D13" s="7" t="s">
        <v>242</v>
      </c>
      <c r="E13" s="8">
        <v>167</v>
      </c>
      <c r="F13" s="8"/>
      <c r="G13" s="8"/>
      <c r="H13" s="8"/>
    </row>
    <row r="14" spans="2:8" x14ac:dyDescent="0.25">
      <c r="B14" s="4">
        <v>10</v>
      </c>
      <c r="C14" s="7" t="s">
        <v>243</v>
      </c>
      <c r="D14" s="7" t="s">
        <v>244</v>
      </c>
      <c r="E14" s="8">
        <v>51</v>
      </c>
      <c r="F14" s="8"/>
      <c r="G14" s="8"/>
      <c r="H14" s="8"/>
    </row>
    <row r="15" spans="2:8" x14ac:dyDescent="0.25">
      <c r="B15" s="4">
        <v>11</v>
      </c>
      <c r="C15" s="7" t="s">
        <v>245</v>
      </c>
      <c r="D15" s="7" t="s">
        <v>246</v>
      </c>
      <c r="E15" s="8">
        <v>58</v>
      </c>
      <c r="F15" s="8"/>
      <c r="G15" s="8"/>
      <c r="H15" s="8"/>
    </row>
    <row r="16" spans="2:8" ht="15" customHeight="1" x14ac:dyDescent="0.25">
      <c r="B16" s="4">
        <v>12</v>
      </c>
      <c r="C16" s="7" t="s">
        <v>247</v>
      </c>
      <c r="D16" s="7" t="s">
        <v>248</v>
      </c>
      <c r="E16" s="8">
        <v>70</v>
      </c>
      <c r="F16" s="8"/>
      <c r="G16" s="8"/>
      <c r="H16" s="8"/>
    </row>
    <row r="17" spans="2:8" x14ac:dyDescent="0.25">
      <c r="B17" s="4">
        <v>13</v>
      </c>
      <c r="C17" s="7" t="s">
        <v>249</v>
      </c>
      <c r="D17" s="7" t="s">
        <v>250</v>
      </c>
      <c r="E17" s="8">
        <v>76</v>
      </c>
      <c r="F17" s="8"/>
      <c r="G17" s="8"/>
      <c r="H17" s="8"/>
    </row>
    <row r="18" spans="2:8" x14ac:dyDescent="0.25">
      <c r="B18" s="4">
        <v>14</v>
      </c>
      <c r="C18" s="7" t="s">
        <v>38</v>
      </c>
      <c r="D18" s="7" t="s">
        <v>251</v>
      </c>
      <c r="E18" s="8">
        <v>55</v>
      </c>
      <c r="F18" s="8"/>
      <c r="G18" s="8"/>
      <c r="H18" s="8"/>
    </row>
    <row r="19" spans="2:8" x14ac:dyDescent="0.25">
      <c r="B19" s="4">
        <v>15</v>
      </c>
      <c r="C19" s="7" t="s">
        <v>252</v>
      </c>
      <c r="D19" s="7" t="s">
        <v>253</v>
      </c>
      <c r="E19" s="8">
        <v>133</v>
      </c>
      <c r="F19" s="8"/>
      <c r="G19" s="8"/>
      <c r="H19" s="8"/>
    </row>
    <row r="20" spans="2:8" x14ac:dyDescent="0.25">
      <c r="B20" s="4">
        <v>16</v>
      </c>
      <c r="C20" s="7" t="s">
        <v>254</v>
      </c>
      <c r="D20" s="7" t="s">
        <v>255</v>
      </c>
      <c r="E20" s="8">
        <v>30</v>
      </c>
      <c r="F20" s="8"/>
      <c r="G20" s="8"/>
      <c r="H20" s="8"/>
    </row>
    <row r="21" spans="2:8" x14ac:dyDescent="0.25">
      <c r="B21" s="4">
        <v>17</v>
      </c>
      <c r="C21" s="7" t="s">
        <v>256</v>
      </c>
      <c r="D21" s="7" t="s">
        <v>257</v>
      </c>
      <c r="E21" s="8">
        <v>34</v>
      </c>
      <c r="F21" s="8"/>
      <c r="G21" s="8"/>
      <c r="H21" s="4"/>
    </row>
    <row r="22" spans="2:8" x14ac:dyDescent="0.25">
      <c r="B22" s="4">
        <v>18</v>
      </c>
      <c r="C22" s="7" t="s">
        <v>258</v>
      </c>
      <c r="D22" s="7" t="s">
        <v>259</v>
      </c>
      <c r="E22" s="8">
        <v>8</v>
      </c>
      <c r="F22" s="8"/>
      <c r="G22" s="8"/>
      <c r="H22" s="4"/>
    </row>
    <row r="23" spans="2:8" x14ac:dyDescent="0.25">
      <c r="B23" s="4">
        <v>19</v>
      </c>
      <c r="C23" s="9" t="s">
        <v>194</v>
      </c>
      <c r="D23" s="9" t="s">
        <v>260</v>
      </c>
      <c r="E23" s="24" t="s">
        <v>108</v>
      </c>
      <c r="F23" s="8"/>
      <c r="G23" s="8"/>
      <c r="H23" s="4"/>
    </row>
    <row r="24" spans="2:8" x14ac:dyDescent="0.25">
      <c r="B24" s="4">
        <v>20</v>
      </c>
      <c r="C24" s="7" t="s">
        <v>261</v>
      </c>
      <c r="D24" s="7" t="s">
        <v>262</v>
      </c>
      <c r="E24" s="8">
        <v>44</v>
      </c>
      <c r="F24" s="8"/>
      <c r="G24" s="8"/>
      <c r="H24" s="4"/>
    </row>
    <row r="25" spans="2:8" x14ac:dyDescent="0.25">
      <c r="B25" s="4">
        <v>21</v>
      </c>
      <c r="C25" s="7" t="s">
        <v>263</v>
      </c>
      <c r="D25" s="7" t="s">
        <v>264</v>
      </c>
      <c r="E25" s="4">
        <v>13</v>
      </c>
      <c r="F25" s="4"/>
      <c r="G25" s="4"/>
      <c r="H25" s="4"/>
    </row>
    <row r="26" spans="2:8" x14ac:dyDescent="0.25">
      <c r="B26" s="4">
        <v>22</v>
      </c>
      <c r="C26" s="7" t="s">
        <v>206</v>
      </c>
      <c r="D26" s="7" t="s">
        <v>265</v>
      </c>
      <c r="E26" s="4">
        <v>131</v>
      </c>
      <c r="F26" s="4"/>
      <c r="G26" s="4"/>
      <c r="H26" s="4"/>
    </row>
    <row r="27" spans="2:8" x14ac:dyDescent="0.25">
      <c r="B27" s="4">
        <v>23</v>
      </c>
      <c r="C27" s="7" t="s">
        <v>266</v>
      </c>
      <c r="D27" s="7" t="s">
        <v>267</v>
      </c>
      <c r="E27" s="4">
        <v>72</v>
      </c>
      <c r="F27" s="4"/>
      <c r="G27" s="4"/>
      <c r="H27" s="4"/>
    </row>
    <row r="28" spans="2:8" x14ac:dyDescent="0.25">
      <c r="B28" s="4">
        <v>24</v>
      </c>
      <c r="C28" s="7" t="s">
        <v>109</v>
      </c>
      <c r="D28" s="7" t="s">
        <v>268</v>
      </c>
      <c r="E28" s="8">
        <v>98</v>
      </c>
      <c r="F28" s="8"/>
      <c r="G28" s="8"/>
      <c r="H28" s="4"/>
    </row>
    <row r="29" spans="2:8" x14ac:dyDescent="0.25">
      <c r="B29" s="4">
        <v>25</v>
      </c>
      <c r="C29" s="10"/>
      <c r="D29" s="10"/>
      <c r="E29" s="4"/>
      <c r="F29" s="8"/>
      <c r="G29" s="8"/>
      <c r="H29" s="4"/>
    </row>
    <row r="30" spans="2:8" x14ac:dyDescent="0.25">
      <c r="B30" s="4">
        <v>26</v>
      </c>
      <c r="C30" s="10"/>
      <c r="D30" s="10"/>
      <c r="E30" s="8"/>
      <c r="F30" s="8"/>
      <c r="G30" s="8"/>
      <c r="H30" s="4"/>
    </row>
    <row r="31" spans="2:8" x14ac:dyDescent="0.25">
      <c r="B31" s="4">
        <v>27</v>
      </c>
      <c r="C31" s="3"/>
      <c r="D31" s="3"/>
      <c r="E31" s="8"/>
      <c r="F31" s="8"/>
      <c r="G31" s="8"/>
      <c r="H31" s="4"/>
    </row>
    <row r="32" spans="2:8" x14ac:dyDescent="0.25">
      <c r="B32" s="4">
        <v>28</v>
      </c>
      <c r="C32" s="3"/>
      <c r="D32" s="3"/>
      <c r="E32" s="8"/>
      <c r="F32" s="8"/>
      <c r="G32" s="8"/>
      <c r="H32" s="4"/>
    </row>
    <row r="33" spans="2:8" x14ac:dyDescent="0.25">
      <c r="B33" s="4">
        <v>29</v>
      </c>
      <c r="C33" s="11"/>
      <c r="D33" s="11"/>
      <c r="E33" s="8"/>
      <c r="F33" s="8"/>
      <c r="G33" s="8"/>
      <c r="H33" s="4"/>
    </row>
    <row r="34" spans="2:8" x14ac:dyDescent="0.25">
      <c r="B34" s="4">
        <v>30</v>
      </c>
      <c r="C34" s="3"/>
      <c r="D34" s="3"/>
      <c r="E34" s="8"/>
      <c r="F34" s="8"/>
      <c r="G34" s="8"/>
      <c r="H34" s="4"/>
    </row>
    <row r="35" spans="2:8" x14ac:dyDescent="0.25">
      <c r="B35" s="2"/>
      <c r="E35" s="2"/>
    </row>
    <row r="36" spans="2:8" x14ac:dyDescent="0.25">
      <c r="C36" s="12"/>
    </row>
    <row r="37" spans="2:8" ht="45" x14ac:dyDescent="0.25">
      <c r="C37" s="8" t="s">
        <v>58</v>
      </c>
      <c r="D37" s="8" t="s">
        <v>172</v>
      </c>
      <c r="E37" s="13"/>
    </row>
    <row r="38" spans="2:8" x14ac:dyDescent="0.25">
      <c r="C38" s="14" t="s">
        <v>60</v>
      </c>
      <c r="D38" s="4">
        <f>COUNTIF(E5:E34,"&lt;40")</f>
        <v>5</v>
      </c>
      <c r="E38" s="2"/>
    </row>
    <row r="39" spans="2:8" x14ac:dyDescent="0.25">
      <c r="C39" s="15" t="s">
        <v>61</v>
      </c>
      <c r="D39" s="4">
        <f>SUMPRODUCT((E5:E34&gt;=40)*(E5:E34&lt;=69))</f>
        <v>6</v>
      </c>
      <c r="E39" s="2"/>
    </row>
    <row r="40" spans="2:8" x14ac:dyDescent="0.25">
      <c r="C40" s="16" t="s">
        <v>62</v>
      </c>
      <c r="D40" s="4">
        <f>SUMPRODUCT((E5:E34&gt;=70)*(E5:E34&lt;=80))</f>
        <v>5</v>
      </c>
      <c r="E40" s="2"/>
    </row>
    <row r="41" spans="2:8" x14ac:dyDescent="0.25">
      <c r="C41" s="17" t="s">
        <v>63</v>
      </c>
      <c r="D41" s="4">
        <f>SUMPRODUCT((E5:E34&gt;=81)*(E5:E34&lt;=101))</f>
        <v>3</v>
      </c>
      <c r="E41" s="2"/>
    </row>
    <row r="42" spans="2:8" x14ac:dyDescent="0.25">
      <c r="C42" s="18" t="s">
        <v>64</v>
      </c>
      <c r="D42" s="4">
        <f>COUNTIF(E5:E34,"&gt;101")</f>
        <v>4</v>
      </c>
      <c r="E42" s="2"/>
    </row>
    <row r="43" spans="2:8" x14ac:dyDescent="0.25">
      <c r="C43" s="19" t="s">
        <v>65</v>
      </c>
      <c r="D43" s="20">
        <f>SUM(D38:D42)</f>
        <v>23</v>
      </c>
      <c r="E43" s="2"/>
    </row>
    <row r="44" spans="2:8" x14ac:dyDescent="0.25">
      <c r="C44" s="21" t="s">
        <v>66</v>
      </c>
      <c r="D44" s="22">
        <f>COUNTIF(E5:E34,"Non évaluable")</f>
        <v>0</v>
      </c>
      <c r="E44" s="2"/>
    </row>
    <row r="45" spans="2:8" x14ac:dyDescent="0.25">
      <c r="C45" s="23" t="s">
        <v>67</v>
      </c>
      <c r="D45" s="4">
        <f>COUNTIF(E5:E34,"Absent")</f>
        <v>1</v>
      </c>
      <c r="E45" s="2"/>
    </row>
    <row r="46" spans="2:8" x14ac:dyDescent="0.25">
      <c r="C46" s="19" t="s">
        <v>68</v>
      </c>
      <c r="D46" s="20">
        <f>SUM(D43:D45)</f>
        <v>24</v>
      </c>
      <c r="E46" s="2"/>
    </row>
    <row r="49" spans="3:4" ht="45" x14ac:dyDescent="0.25">
      <c r="C49" s="8" t="s">
        <v>69</v>
      </c>
      <c r="D49" s="8" t="s">
        <v>172</v>
      </c>
    </row>
    <row r="50" spans="3:4" x14ac:dyDescent="0.25">
      <c r="C50" s="14" t="s">
        <v>60</v>
      </c>
      <c r="D50" s="4">
        <f>COUNTIF(F5:F34,"&lt;40")</f>
        <v>0</v>
      </c>
    </row>
    <row r="51" spans="3:4" x14ac:dyDescent="0.25">
      <c r="C51" s="15" t="s">
        <v>61</v>
      </c>
      <c r="D51" s="4">
        <f>SUMPRODUCT((F5:F34&gt;=40)*(F5:F34&lt;=69))</f>
        <v>0</v>
      </c>
    </row>
    <row r="52" spans="3:4" x14ac:dyDescent="0.25">
      <c r="C52" s="16" t="s">
        <v>62</v>
      </c>
      <c r="D52" s="4">
        <f>SUMPRODUCT((F5:F34&gt;=70)*(F5:F34&lt;=80))</f>
        <v>0</v>
      </c>
    </row>
    <row r="53" spans="3:4" x14ac:dyDescent="0.25">
      <c r="C53" s="17" t="s">
        <v>63</v>
      </c>
      <c r="D53" s="4">
        <f>SUMPRODUCT((F5:F34&gt;=81)*(F5:F34&lt;=101))</f>
        <v>0</v>
      </c>
    </row>
    <row r="54" spans="3:4" x14ac:dyDescent="0.25">
      <c r="C54" s="18" t="s">
        <v>64</v>
      </c>
      <c r="D54" s="4">
        <f>COUNTIF(F5:F34,"&gt;101")</f>
        <v>0</v>
      </c>
    </row>
    <row r="55" spans="3:4" x14ac:dyDescent="0.25">
      <c r="C55" s="19" t="s">
        <v>65</v>
      </c>
      <c r="D55" s="20">
        <f>SUM(D50:D54)</f>
        <v>0</v>
      </c>
    </row>
    <row r="56" spans="3:4" x14ac:dyDescent="0.25">
      <c r="C56" s="21" t="s">
        <v>66</v>
      </c>
      <c r="D56" s="22">
        <f>COUNTIF(F5:F34,"Non évaluable")</f>
        <v>0</v>
      </c>
    </row>
    <row r="57" spans="3:4" x14ac:dyDescent="0.25">
      <c r="C57" s="23" t="s">
        <v>67</v>
      </c>
      <c r="D57" s="4">
        <f>COUNTIF(F5:F34,"Absent")</f>
        <v>0</v>
      </c>
    </row>
    <row r="58" spans="3:4" x14ac:dyDescent="0.25">
      <c r="C58" s="19" t="s">
        <v>68</v>
      </c>
      <c r="D58" s="20">
        <f>SUM(D55:D57)</f>
        <v>0</v>
      </c>
    </row>
    <row r="61" spans="3:4" ht="45" x14ac:dyDescent="0.25">
      <c r="C61" s="8" t="s">
        <v>70</v>
      </c>
      <c r="D61" s="8" t="s">
        <v>172</v>
      </c>
    </row>
    <row r="62" spans="3:4" x14ac:dyDescent="0.25">
      <c r="C62" s="14" t="s">
        <v>60</v>
      </c>
      <c r="D62" s="4">
        <f>COUNTIF(G5:G34,"&lt;40")</f>
        <v>0</v>
      </c>
    </row>
    <row r="63" spans="3:4" x14ac:dyDescent="0.25">
      <c r="C63" s="15" t="s">
        <v>61</v>
      </c>
      <c r="D63" s="4">
        <f>SUMPRODUCT((G5:G34&gt;=40)*(G5:G34&lt;=69))</f>
        <v>0</v>
      </c>
    </row>
    <row r="64" spans="3:4" x14ac:dyDescent="0.25">
      <c r="C64" s="16" t="s">
        <v>62</v>
      </c>
      <c r="D64" s="4">
        <f>SUMPRODUCT((G5:G34&gt;=70)*(G5:G34&lt;=80))</f>
        <v>0</v>
      </c>
    </row>
    <row r="65" spans="3:4" x14ac:dyDescent="0.25">
      <c r="C65" s="17" t="s">
        <v>63</v>
      </c>
      <c r="D65" s="4">
        <f>SUMPRODUCT((G5:G34&gt;=81)*(G5:G34&lt;=101))</f>
        <v>0</v>
      </c>
    </row>
    <row r="66" spans="3:4" x14ac:dyDescent="0.25">
      <c r="C66" s="18" t="s">
        <v>64</v>
      </c>
      <c r="D66" s="4">
        <f>COUNTIF(G5:G34,"&gt;101")</f>
        <v>0</v>
      </c>
    </row>
    <row r="67" spans="3:4" x14ac:dyDescent="0.25">
      <c r="C67" s="19" t="s">
        <v>65</v>
      </c>
      <c r="D67" s="20">
        <f>SUM(D62:D66)</f>
        <v>0</v>
      </c>
    </row>
    <row r="68" spans="3:4" x14ac:dyDescent="0.25">
      <c r="C68" s="21" t="s">
        <v>66</v>
      </c>
      <c r="D68" s="22">
        <f>COUNTIF(G5:G34,"Non évaluable")</f>
        <v>0</v>
      </c>
    </row>
    <row r="69" spans="3:4" x14ac:dyDescent="0.25">
      <c r="C69" s="23" t="s">
        <v>67</v>
      </c>
      <c r="D69" s="4">
        <f>COUNTIF(G5:G34,"Absent")</f>
        <v>0</v>
      </c>
    </row>
    <row r="70" spans="3:4" x14ac:dyDescent="0.25">
      <c r="C70" s="19" t="s">
        <v>68</v>
      </c>
      <c r="D70" s="20">
        <f>SUM(D67:D69)</f>
        <v>0</v>
      </c>
    </row>
  </sheetData>
  <conditionalFormatting sqref="E5:G34">
    <cfRule type="containsText" dxfId="117" priority="8" operator="containsText" text="Non évaluable">
      <formula>NOT(ISERROR(SEARCH("Non évaluable",E5)))</formula>
    </cfRule>
  </conditionalFormatting>
  <conditionalFormatting sqref="E5:G34">
    <cfRule type="containsText" dxfId="116" priority="9" operator="containsText" text="Absent">
      <formula>NOT(ISERROR(SEARCH("Absent",E5)))</formula>
    </cfRule>
  </conditionalFormatting>
  <conditionalFormatting sqref="E5:G34">
    <cfRule type="cellIs" dxfId="115" priority="10" operator="lessThan">
      <formula>40</formula>
    </cfRule>
  </conditionalFormatting>
  <conditionalFormatting sqref="E5:G34">
    <cfRule type="cellIs" dxfId="114" priority="11" operator="between">
      <formula>40</formula>
      <formula>69</formula>
    </cfRule>
  </conditionalFormatting>
  <conditionalFormatting sqref="E5:G34">
    <cfRule type="cellIs" dxfId="113" priority="12" operator="between">
      <formula>70</formula>
      <formula>80</formula>
    </cfRule>
  </conditionalFormatting>
  <conditionalFormatting sqref="E5:G34">
    <cfRule type="cellIs" dxfId="112" priority="13" operator="between">
      <formula>81</formula>
      <formula>101</formula>
    </cfRule>
  </conditionalFormatting>
  <conditionalFormatting sqref="E5:G34">
    <cfRule type="cellIs" dxfId="111" priority="14" operator="greaterThan">
      <formula>101</formula>
    </cfRule>
  </conditionalFormatting>
  <conditionalFormatting sqref="E30">
    <cfRule type="containsText" dxfId="110" priority="1" operator="containsText" text="Non évaluable">
      <formula>NOT(ISERROR(SEARCH("Non évaluable",E30)))</formula>
    </cfRule>
  </conditionalFormatting>
  <conditionalFormatting sqref="E30">
    <cfRule type="containsText" dxfId="109" priority="2" operator="containsText" text="Absent">
      <formula>NOT(ISERROR(SEARCH("Absent",E30)))</formula>
    </cfRule>
  </conditionalFormatting>
  <conditionalFormatting sqref="E30">
    <cfRule type="cellIs" dxfId="108" priority="3" operator="lessThan">
      <formula>40</formula>
    </cfRule>
  </conditionalFormatting>
  <conditionalFormatting sqref="E30">
    <cfRule type="cellIs" dxfId="107" priority="4" operator="between">
      <formula>40</formula>
      <formula>69</formula>
    </cfRule>
  </conditionalFormatting>
  <conditionalFormatting sqref="E30">
    <cfRule type="cellIs" dxfId="106" priority="5" operator="between">
      <formula>70</formula>
      <formula>80</formula>
    </cfRule>
  </conditionalFormatting>
  <conditionalFormatting sqref="E30">
    <cfRule type="cellIs" dxfId="105" priority="6" operator="between">
      <formula>81</formula>
      <formula>101</formula>
    </cfRule>
  </conditionalFormatting>
  <conditionalFormatting sqref="E30">
    <cfRule type="cellIs" dxfId="104" priority="7" operator="greaterThan">
      <formula>101</formula>
    </cfRule>
  </conditionalFormatting>
  <pageMargins left="0.7" right="0.7" top="0.75" bottom="0.75" header="0.3" footer="0.3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:H70"/>
  <sheetViews>
    <sheetView zoomScale="68" workbookViewId="0">
      <selection activeCell="M26" sqref="M26"/>
    </sheetView>
  </sheetViews>
  <sheetFormatPr baseColWidth="10" defaultColWidth="11.42578125" defaultRowHeight="15" x14ac:dyDescent="0.25"/>
  <cols>
    <col min="1" max="1" width="11.42578125" style="1"/>
    <col min="2" max="2" width="5.140625" style="1" customWidth="1"/>
    <col min="3" max="3" width="31.140625" style="1" customWidth="1"/>
    <col min="4" max="4" width="20.7109375" style="2" customWidth="1"/>
    <col min="5" max="5" width="24.28515625" style="1" customWidth="1"/>
    <col min="6" max="6" width="24" style="1" customWidth="1"/>
    <col min="7" max="7" width="22.28515625" style="1" customWidth="1"/>
    <col min="8" max="8" width="34.42578125" style="1" customWidth="1"/>
    <col min="9" max="16384" width="11.42578125" style="1"/>
  </cols>
  <sheetData>
    <row r="2" spans="2:8" x14ac:dyDescent="0.25">
      <c r="C2" s="3" t="s">
        <v>0</v>
      </c>
      <c r="D2" s="4" t="s">
        <v>269</v>
      </c>
      <c r="F2" s="3" t="s">
        <v>2</v>
      </c>
      <c r="G2" s="3" t="s">
        <v>270</v>
      </c>
    </row>
    <row r="4" spans="2:8" x14ac:dyDescent="0.25">
      <c r="C4" s="5" t="s">
        <v>4</v>
      </c>
      <c r="D4" s="5" t="s">
        <v>5</v>
      </c>
      <c r="E4" s="6" t="s">
        <v>6</v>
      </c>
      <c r="F4" s="6" t="s">
        <v>7</v>
      </c>
      <c r="G4" s="6" t="s">
        <v>8</v>
      </c>
      <c r="H4" s="6" t="s">
        <v>9</v>
      </c>
    </row>
    <row r="5" spans="2:8" x14ac:dyDescent="0.25">
      <c r="B5" s="4">
        <v>1</v>
      </c>
      <c r="C5" s="7" t="s">
        <v>271</v>
      </c>
      <c r="D5" s="7" t="s">
        <v>272</v>
      </c>
      <c r="E5" s="8" t="s">
        <v>273</v>
      </c>
      <c r="F5" s="26"/>
      <c r="G5" s="26"/>
      <c r="H5" s="8"/>
    </row>
    <row r="6" spans="2:8" x14ac:dyDescent="0.25">
      <c r="B6" s="4">
        <v>2</v>
      </c>
      <c r="C6" s="7" t="s">
        <v>274</v>
      </c>
      <c r="D6" s="7" t="s">
        <v>275</v>
      </c>
      <c r="E6" s="8">
        <v>51</v>
      </c>
      <c r="F6" s="26"/>
      <c r="G6" s="26"/>
      <c r="H6" s="8"/>
    </row>
    <row r="7" spans="2:8" x14ac:dyDescent="0.25">
      <c r="B7" s="4">
        <v>3</v>
      </c>
      <c r="C7" s="7" t="s">
        <v>276</v>
      </c>
      <c r="D7" s="7" t="s">
        <v>277</v>
      </c>
      <c r="E7" s="8">
        <v>5</v>
      </c>
      <c r="F7" s="26"/>
      <c r="G7" s="26"/>
      <c r="H7" s="8"/>
    </row>
    <row r="8" spans="2:8" x14ac:dyDescent="0.25">
      <c r="B8" s="4">
        <v>4</v>
      </c>
      <c r="C8" s="7" t="s">
        <v>278</v>
      </c>
      <c r="D8" s="7" t="s">
        <v>279</v>
      </c>
      <c r="E8" s="8">
        <v>65</v>
      </c>
      <c r="F8" s="26"/>
      <c r="G8" s="26"/>
      <c r="H8" s="8"/>
    </row>
    <row r="9" spans="2:8" ht="15" customHeight="1" x14ac:dyDescent="0.25">
      <c r="B9" s="4">
        <v>5</v>
      </c>
      <c r="C9" s="7" t="s">
        <v>280</v>
      </c>
      <c r="D9" s="7" t="s">
        <v>281</v>
      </c>
      <c r="E9" s="8">
        <v>81</v>
      </c>
      <c r="F9" s="26"/>
      <c r="G9" s="26"/>
      <c r="H9" s="8"/>
    </row>
    <row r="10" spans="2:8" x14ac:dyDescent="0.25">
      <c r="B10" s="4">
        <v>6</v>
      </c>
      <c r="C10" s="7" t="s">
        <v>282</v>
      </c>
      <c r="D10" s="7" t="s">
        <v>283</v>
      </c>
      <c r="E10" s="27">
        <v>62</v>
      </c>
      <c r="F10" s="26"/>
      <c r="G10" s="26"/>
      <c r="H10" s="8"/>
    </row>
    <row r="11" spans="2:8" x14ac:dyDescent="0.25">
      <c r="B11" s="4">
        <v>7</v>
      </c>
      <c r="C11" s="7" t="s">
        <v>284</v>
      </c>
      <c r="D11" s="7" t="s">
        <v>285</v>
      </c>
      <c r="E11" s="8" t="s">
        <v>286</v>
      </c>
      <c r="F11" s="26"/>
      <c r="G11" s="26"/>
      <c r="H11" s="8" t="s">
        <v>99</v>
      </c>
    </row>
    <row r="12" spans="2:8" x14ac:dyDescent="0.25">
      <c r="B12" s="4">
        <v>8</v>
      </c>
      <c r="C12" s="7" t="s">
        <v>287</v>
      </c>
      <c r="D12" s="7" t="s">
        <v>288</v>
      </c>
      <c r="E12" s="8">
        <v>29</v>
      </c>
      <c r="F12" s="26"/>
      <c r="G12" s="26"/>
      <c r="H12" s="8"/>
    </row>
    <row r="13" spans="2:8" x14ac:dyDescent="0.25">
      <c r="B13" s="4">
        <v>9</v>
      </c>
      <c r="C13" s="7" t="s">
        <v>289</v>
      </c>
      <c r="D13" s="7" t="s">
        <v>290</v>
      </c>
      <c r="E13" s="8">
        <v>84</v>
      </c>
      <c r="F13" s="26"/>
      <c r="G13" s="26"/>
      <c r="H13" s="8"/>
    </row>
    <row r="14" spans="2:8" x14ac:dyDescent="0.25">
      <c r="B14" s="4">
        <v>10</v>
      </c>
      <c r="C14" s="11"/>
      <c r="D14" s="11"/>
      <c r="E14" s="8"/>
      <c r="F14" s="8"/>
      <c r="G14" s="8"/>
      <c r="H14" s="8"/>
    </row>
    <row r="15" spans="2:8" x14ac:dyDescent="0.25">
      <c r="B15" s="4">
        <v>11</v>
      </c>
      <c r="C15" s="11"/>
      <c r="D15" s="11"/>
      <c r="E15" s="8"/>
      <c r="F15" s="8"/>
      <c r="G15" s="8"/>
      <c r="H15" s="8"/>
    </row>
    <row r="16" spans="2:8" ht="15" customHeight="1" x14ac:dyDescent="0.25">
      <c r="B16" s="4">
        <v>12</v>
      </c>
      <c r="C16" s="11"/>
      <c r="D16" s="11"/>
      <c r="E16" s="8"/>
      <c r="F16" s="8"/>
      <c r="G16" s="8"/>
      <c r="H16" s="8"/>
    </row>
    <row r="17" spans="2:8" x14ac:dyDescent="0.25">
      <c r="B17" s="4">
        <v>13</v>
      </c>
      <c r="C17" s="11"/>
      <c r="D17" s="11"/>
      <c r="E17" s="8"/>
      <c r="F17" s="8"/>
      <c r="G17" s="8"/>
      <c r="H17" s="8"/>
    </row>
    <row r="18" spans="2:8" x14ac:dyDescent="0.25">
      <c r="B18" s="4">
        <v>14</v>
      </c>
      <c r="C18" s="11"/>
      <c r="D18" s="11"/>
      <c r="E18" s="8"/>
      <c r="F18" s="8"/>
      <c r="G18" s="8"/>
      <c r="H18" s="8"/>
    </row>
    <row r="19" spans="2:8" x14ac:dyDescent="0.25">
      <c r="B19" s="4">
        <v>15</v>
      </c>
      <c r="C19" s="11"/>
      <c r="D19" s="11"/>
      <c r="E19" s="8"/>
      <c r="F19" s="8"/>
      <c r="G19" s="8"/>
      <c r="H19" s="8"/>
    </row>
    <row r="20" spans="2:8" x14ac:dyDescent="0.25">
      <c r="B20" s="4">
        <v>16</v>
      </c>
      <c r="C20" s="11"/>
      <c r="D20" s="11"/>
      <c r="E20" s="8"/>
      <c r="F20" s="8"/>
      <c r="G20" s="8"/>
      <c r="H20" s="8"/>
    </row>
    <row r="21" spans="2:8" x14ac:dyDescent="0.25">
      <c r="B21" s="4">
        <v>17</v>
      </c>
      <c r="C21" s="11"/>
      <c r="D21" s="11"/>
      <c r="E21" s="8"/>
      <c r="F21" s="8"/>
      <c r="G21" s="8"/>
      <c r="H21" s="4"/>
    </row>
    <row r="22" spans="2:8" x14ac:dyDescent="0.25">
      <c r="B22" s="4">
        <v>18</v>
      </c>
      <c r="C22" s="11"/>
      <c r="D22" s="11"/>
      <c r="E22" s="8"/>
      <c r="F22" s="8"/>
      <c r="G22" s="8"/>
      <c r="H22" s="4"/>
    </row>
    <row r="23" spans="2:8" x14ac:dyDescent="0.25">
      <c r="B23" s="4">
        <v>19</v>
      </c>
      <c r="C23" s="3"/>
      <c r="D23" s="3"/>
      <c r="E23" s="8"/>
      <c r="F23" s="8"/>
      <c r="G23" s="8"/>
      <c r="H23" s="4"/>
    </row>
    <row r="24" spans="2:8" x14ac:dyDescent="0.25">
      <c r="B24" s="4">
        <v>20</v>
      </c>
      <c r="C24" s="10"/>
      <c r="D24" s="10"/>
      <c r="E24" s="8"/>
      <c r="F24" s="8"/>
      <c r="G24" s="8"/>
      <c r="H24" s="4"/>
    </row>
    <row r="25" spans="2:8" x14ac:dyDescent="0.25">
      <c r="B25" s="4">
        <v>21</v>
      </c>
      <c r="C25" s="10"/>
      <c r="D25" s="10"/>
      <c r="E25" s="4"/>
      <c r="F25" s="4"/>
      <c r="G25" s="4"/>
      <c r="H25" s="4"/>
    </row>
    <row r="26" spans="2:8" x14ac:dyDescent="0.25">
      <c r="B26" s="4">
        <v>22</v>
      </c>
      <c r="C26" s="10"/>
      <c r="D26" s="10"/>
      <c r="E26" s="4"/>
      <c r="F26" s="4"/>
      <c r="G26" s="4"/>
      <c r="H26" s="4"/>
    </row>
    <row r="27" spans="2:8" x14ac:dyDescent="0.25">
      <c r="B27" s="4">
        <v>23</v>
      </c>
      <c r="C27" s="10"/>
      <c r="D27" s="10"/>
      <c r="E27" s="4"/>
      <c r="F27" s="4"/>
      <c r="G27" s="4"/>
      <c r="H27" s="4"/>
    </row>
    <row r="28" spans="2:8" x14ac:dyDescent="0.25">
      <c r="B28" s="4">
        <v>24</v>
      </c>
      <c r="C28" s="10"/>
      <c r="D28" s="10"/>
      <c r="E28" s="8"/>
      <c r="F28" s="8"/>
      <c r="G28" s="8"/>
      <c r="H28" s="4"/>
    </row>
    <row r="29" spans="2:8" x14ac:dyDescent="0.25">
      <c r="B29" s="4">
        <v>25</v>
      </c>
      <c r="C29" s="10"/>
      <c r="D29" s="10"/>
      <c r="E29" s="4"/>
      <c r="F29" s="8"/>
      <c r="G29" s="8"/>
      <c r="H29" s="4"/>
    </row>
    <row r="30" spans="2:8" x14ac:dyDescent="0.25">
      <c r="B30" s="4">
        <v>26</v>
      </c>
      <c r="C30" s="10"/>
      <c r="D30" s="10"/>
      <c r="E30" s="8"/>
      <c r="F30" s="8"/>
      <c r="G30" s="8"/>
      <c r="H30" s="4"/>
    </row>
    <row r="31" spans="2:8" x14ac:dyDescent="0.25">
      <c r="B31" s="4">
        <v>27</v>
      </c>
      <c r="C31" s="3"/>
      <c r="D31" s="3"/>
      <c r="E31" s="8"/>
      <c r="F31" s="8"/>
      <c r="G31" s="8"/>
      <c r="H31" s="4"/>
    </row>
    <row r="32" spans="2:8" x14ac:dyDescent="0.25">
      <c r="B32" s="4">
        <v>28</v>
      </c>
      <c r="C32" s="3"/>
      <c r="D32" s="3"/>
      <c r="E32" s="8"/>
      <c r="F32" s="8"/>
      <c r="G32" s="8"/>
      <c r="H32" s="4"/>
    </row>
    <row r="33" spans="2:8" x14ac:dyDescent="0.25">
      <c r="B33" s="4">
        <v>29</v>
      </c>
      <c r="C33" s="11"/>
      <c r="D33" s="11"/>
      <c r="E33" s="8"/>
      <c r="F33" s="8"/>
      <c r="G33" s="8"/>
      <c r="H33" s="4"/>
    </row>
    <row r="34" spans="2:8" x14ac:dyDescent="0.25">
      <c r="B34" s="4">
        <v>30</v>
      </c>
      <c r="C34" s="3"/>
      <c r="D34" s="3"/>
      <c r="E34" s="8"/>
      <c r="F34" s="8"/>
      <c r="G34" s="8"/>
      <c r="H34" s="4"/>
    </row>
    <row r="35" spans="2:8" x14ac:dyDescent="0.25">
      <c r="B35" s="2"/>
      <c r="E35" s="2"/>
    </row>
    <row r="36" spans="2:8" x14ac:dyDescent="0.25">
      <c r="C36" s="12"/>
    </row>
    <row r="37" spans="2:8" ht="45" x14ac:dyDescent="0.25">
      <c r="C37" s="8" t="s">
        <v>58</v>
      </c>
      <c r="D37" s="8" t="s">
        <v>172</v>
      </c>
      <c r="E37" s="13"/>
    </row>
    <row r="38" spans="2:8" x14ac:dyDescent="0.25">
      <c r="C38" s="14" t="s">
        <v>60</v>
      </c>
      <c r="D38" s="4">
        <f>COUNTIF(E5:E34,"&lt;40")</f>
        <v>2</v>
      </c>
      <c r="E38" s="2"/>
    </row>
    <row r="39" spans="2:8" x14ac:dyDescent="0.25">
      <c r="C39" s="15" t="s">
        <v>61</v>
      </c>
      <c r="D39" s="4">
        <f>SUMPRODUCT((E5:E34&gt;=40)*(E5:E34&lt;=69))</f>
        <v>3</v>
      </c>
      <c r="E39" s="2"/>
    </row>
    <row r="40" spans="2:8" x14ac:dyDescent="0.25">
      <c r="C40" s="16" t="s">
        <v>62</v>
      </c>
      <c r="D40" s="4">
        <f>SUMPRODUCT((E5:E34&gt;=70)*(E5:E34&lt;=80))</f>
        <v>0</v>
      </c>
      <c r="E40" s="2"/>
    </row>
    <row r="41" spans="2:8" x14ac:dyDescent="0.25">
      <c r="C41" s="17" t="s">
        <v>63</v>
      </c>
      <c r="D41" s="4">
        <f>SUMPRODUCT((E5:E34&gt;=81)*(E5:E34&lt;=101))</f>
        <v>2</v>
      </c>
      <c r="E41" s="2"/>
    </row>
    <row r="42" spans="2:8" x14ac:dyDescent="0.25">
      <c r="C42" s="18" t="s">
        <v>64</v>
      </c>
      <c r="D42" s="4">
        <f>COUNTIF(E5:E34,"&gt;101")</f>
        <v>0</v>
      </c>
      <c r="E42" s="2"/>
    </row>
    <row r="43" spans="2:8" x14ac:dyDescent="0.25">
      <c r="C43" s="19" t="s">
        <v>65</v>
      </c>
      <c r="D43" s="20">
        <f>SUM(D38:D42)</f>
        <v>7</v>
      </c>
      <c r="E43" s="2"/>
    </row>
    <row r="44" spans="2:8" x14ac:dyDescent="0.25">
      <c r="C44" s="21" t="s">
        <v>66</v>
      </c>
      <c r="D44" s="22">
        <f>COUNTIF(E5:E34,"Non évaluable")</f>
        <v>0</v>
      </c>
      <c r="E44" s="2"/>
    </row>
    <row r="45" spans="2:8" x14ac:dyDescent="0.25">
      <c r="C45" s="23" t="s">
        <v>67</v>
      </c>
      <c r="D45" s="4">
        <f>COUNTIF(E5:E34,"Absent")</f>
        <v>0</v>
      </c>
      <c r="E45" s="2"/>
    </row>
    <row r="46" spans="2:8" x14ac:dyDescent="0.25">
      <c r="C46" s="19" t="s">
        <v>68</v>
      </c>
      <c r="D46" s="20">
        <f>SUM(D43:D45)</f>
        <v>7</v>
      </c>
      <c r="E46" s="2"/>
    </row>
    <row r="49" spans="3:4" ht="45" x14ac:dyDescent="0.25">
      <c r="C49" s="8" t="s">
        <v>69</v>
      </c>
      <c r="D49" s="8" t="s">
        <v>172</v>
      </c>
    </row>
    <row r="50" spans="3:4" x14ac:dyDescent="0.25">
      <c r="C50" s="14" t="s">
        <v>60</v>
      </c>
      <c r="D50" s="4">
        <f>COUNTIF(F5:F34,"&lt;40")</f>
        <v>0</v>
      </c>
    </row>
    <row r="51" spans="3:4" x14ac:dyDescent="0.25">
      <c r="C51" s="15" t="s">
        <v>61</v>
      </c>
      <c r="D51" s="4">
        <f>SUMPRODUCT((F5:F34&gt;=40)*(F5:F34&lt;=69))</f>
        <v>0</v>
      </c>
    </row>
    <row r="52" spans="3:4" x14ac:dyDescent="0.25">
      <c r="C52" s="16" t="s">
        <v>62</v>
      </c>
      <c r="D52" s="4">
        <f>SUMPRODUCT((F5:F34&gt;=70)*(F5:F34&lt;=80))</f>
        <v>0</v>
      </c>
    </row>
    <row r="53" spans="3:4" x14ac:dyDescent="0.25">
      <c r="C53" s="17" t="s">
        <v>63</v>
      </c>
      <c r="D53" s="4">
        <f>SUMPRODUCT((F5:F34&gt;=81)*(F5:F34&lt;=101))</f>
        <v>0</v>
      </c>
    </row>
    <row r="54" spans="3:4" x14ac:dyDescent="0.25">
      <c r="C54" s="18" t="s">
        <v>64</v>
      </c>
      <c r="D54" s="4">
        <f>COUNTIF(F5:F34,"&gt;101")</f>
        <v>0</v>
      </c>
    </row>
    <row r="55" spans="3:4" x14ac:dyDescent="0.25">
      <c r="C55" s="19" t="s">
        <v>65</v>
      </c>
      <c r="D55" s="20">
        <f>SUM(D50:D54)</f>
        <v>0</v>
      </c>
    </row>
    <row r="56" spans="3:4" x14ac:dyDescent="0.25">
      <c r="C56" s="21" t="s">
        <v>66</v>
      </c>
      <c r="D56" s="22">
        <f>COUNTIF(F5:F34,"Non évaluable")</f>
        <v>0</v>
      </c>
    </row>
    <row r="57" spans="3:4" x14ac:dyDescent="0.25">
      <c r="C57" s="23" t="s">
        <v>67</v>
      </c>
      <c r="D57" s="4">
        <f>COUNTIF(F5:F34,"Absent")</f>
        <v>0</v>
      </c>
    </row>
    <row r="58" spans="3:4" x14ac:dyDescent="0.25">
      <c r="C58" s="19" t="s">
        <v>68</v>
      </c>
      <c r="D58" s="20">
        <f>SUM(D55:D57)</f>
        <v>0</v>
      </c>
    </row>
    <row r="61" spans="3:4" ht="30" x14ac:dyDescent="0.25">
      <c r="C61" s="8" t="s">
        <v>70</v>
      </c>
      <c r="D61" s="8" t="s">
        <v>172</v>
      </c>
    </row>
    <row r="62" spans="3:4" x14ac:dyDescent="0.25">
      <c r="C62" s="14" t="s">
        <v>60</v>
      </c>
      <c r="D62" s="4">
        <f>COUNTIF(G5:G34,"&lt;40")</f>
        <v>0</v>
      </c>
    </row>
    <row r="63" spans="3:4" x14ac:dyDescent="0.25">
      <c r="C63" s="15" t="s">
        <v>61</v>
      </c>
      <c r="D63" s="4">
        <f>SUMPRODUCT((G5:G34&gt;=40)*(G5:G34&lt;=69))</f>
        <v>0</v>
      </c>
    </row>
    <row r="64" spans="3:4" x14ac:dyDescent="0.25">
      <c r="C64" s="16" t="s">
        <v>62</v>
      </c>
      <c r="D64" s="4">
        <f>SUMPRODUCT((G5:G34&gt;=70)*(G5:G34&lt;=80))</f>
        <v>0</v>
      </c>
    </row>
    <row r="65" spans="3:4" x14ac:dyDescent="0.25">
      <c r="C65" s="17" t="s">
        <v>63</v>
      </c>
      <c r="D65" s="4">
        <f>SUMPRODUCT((G5:G34&gt;=81)*(G5:G34&lt;=101))</f>
        <v>0</v>
      </c>
    </row>
    <row r="66" spans="3:4" x14ac:dyDescent="0.25">
      <c r="C66" s="18" t="s">
        <v>64</v>
      </c>
      <c r="D66" s="4">
        <f>COUNTIF(G5:G34,"&gt;101")</f>
        <v>0</v>
      </c>
    </row>
    <row r="67" spans="3:4" x14ac:dyDescent="0.25">
      <c r="C67" s="19" t="s">
        <v>65</v>
      </c>
      <c r="D67" s="20">
        <f>SUM(D62:D66)</f>
        <v>0</v>
      </c>
    </row>
    <row r="68" spans="3:4" x14ac:dyDescent="0.25">
      <c r="C68" s="21" t="s">
        <v>66</v>
      </c>
      <c r="D68" s="22">
        <f>COUNTIF(G5:G34,"Non évaluable")</f>
        <v>0</v>
      </c>
    </row>
    <row r="69" spans="3:4" x14ac:dyDescent="0.25">
      <c r="C69" s="23" t="s">
        <v>67</v>
      </c>
      <c r="D69" s="4">
        <f>COUNTIF(G5:G34,"Absent")</f>
        <v>0</v>
      </c>
    </row>
    <row r="70" spans="3:4" x14ac:dyDescent="0.25">
      <c r="C70" s="19" t="s">
        <v>68</v>
      </c>
      <c r="D70" s="20">
        <f>SUM(D67:D69)</f>
        <v>0</v>
      </c>
    </row>
  </sheetData>
  <conditionalFormatting sqref="E14:G34">
    <cfRule type="cellIs" dxfId="103" priority="21" operator="greaterThan">
      <formula>101</formula>
    </cfRule>
  </conditionalFormatting>
  <conditionalFormatting sqref="E14:G34">
    <cfRule type="cellIs" dxfId="102" priority="20" operator="between">
      <formula>81</formula>
      <formula>101</formula>
    </cfRule>
  </conditionalFormatting>
  <conditionalFormatting sqref="E14:G34">
    <cfRule type="cellIs" dxfId="101" priority="19" operator="between">
      <formula>70</formula>
      <formula>80</formula>
    </cfRule>
  </conditionalFormatting>
  <conditionalFormatting sqref="E14:G34">
    <cfRule type="cellIs" dxfId="100" priority="18" operator="between">
      <formula>40</formula>
      <formula>69</formula>
    </cfRule>
  </conditionalFormatting>
  <conditionalFormatting sqref="E14:G34">
    <cfRule type="cellIs" dxfId="99" priority="17" operator="lessThan">
      <formula>40</formula>
    </cfRule>
  </conditionalFormatting>
  <conditionalFormatting sqref="E14:G34">
    <cfRule type="containsText" dxfId="98" priority="16" operator="containsText" text="Absent">
      <formula>NOT(ISERROR(SEARCH("Absent",E14)))</formula>
    </cfRule>
  </conditionalFormatting>
  <conditionalFormatting sqref="E14:G34">
    <cfRule type="containsText" dxfId="97" priority="15" operator="containsText" text="Non évaluable">
      <formula>NOT(ISERROR(SEARCH("Non évaluable",E14)))</formula>
    </cfRule>
  </conditionalFormatting>
  <conditionalFormatting sqref="E30">
    <cfRule type="cellIs" dxfId="96" priority="14" operator="greaterThan">
      <formula>101</formula>
    </cfRule>
  </conditionalFormatting>
  <conditionalFormatting sqref="E30">
    <cfRule type="cellIs" dxfId="95" priority="13" operator="between">
      <formula>81</formula>
      <formula>101</formula>
    </cfRule>
  </conditionalFormatting>
  <conditionalFormatting sqref="E30">
    <cfRule type="cellIs" dxfId="94" priority="12" operator="between">
      <formula>70</formula>
      <formula>80</formula>
    </cfRule>
  </conditionalFormatting>
  <conditionalFormatting sqref="E30">
    <cfRule type="cellIs" dxfId="93" priority="11" operator="between">
      <formula>40</formula>
      <formula>69</formula>
    </cfRule>
  </conditionalFormatting>
  <conditionalFormatting sqref="E30">
    <cfRule type="cellIs" dxfId="92" priority="10" operator="lessThan">
      <formula>40</formula>
    </cfRule>
  </conditionalFormatting>
  <conditionalFormatting sqref="E30">
    <cfRule type="containsText" dxfId="91" priority="9" operator="containsText" text="Absent">
      <formula>NOT(ISERROR(SEARCH("Absent",E30)))</formula>
    </cfRule>
  </conditionalFormatting>
  <conditionalFormatting sqref="E30">
    <cfRule type="containsText" dxfId="90" priority="8" operator="containsText" text="Non évaluable">
      <formula>NOT(ISERROR(SEARCH("Non évaluable",E30)))</formula>
    </cfRule>
  </conditionalFormatting>
  <conditionalFormatting sqref="E5:G13">
    <cfRule type="cellIs" dxfId="89" priority="7" operator="greaterThan">
      <formula>101</formula>
    </cfRule>
  </conditionalFormatting>
  <conditionalFormatting sqref="E5:G13">
    <cfRule type="cellIs" dxfId="88" priority="6" operator="between">
      <formula>81</formula>
      <formula>101</formula>
    </cfRule>
  </conditionalFormatting>
  <conditionalFormatting sqref="E5:G13">
    <cfRule type="cellIs" dxfId="87" priority="5" operator="between">
      <formula>70</formula>
      <formula>80</formula>
    </cfRule>
  </conditionalFormatting>
  <conditionalFormatting sqref="E5:G13">
    <cfRule type="cellIs" dxfId="86" priority="4" operator="between">
      <formula>40</formula>
      <formula>69</formula>
    </cfRule>
  </conditionalFormatting>
  <conditionalFormatting sqref="E5:G13">
    <cfRule type="cellIs" dxfId="85" priority="3" operator="lessThan">
      <formula>40</formula>
    </cfRule>
  </conditionalFormatting>
  <conditionalFormatting sqref="E5:G13">
    <cfRule type="containsText" dxfId="84" priority="2" operator="containsText" text="Absent">
      <formula>NOT(ISERROR(SEARCH("Absent",E5)))</formula>
    </cfRule>
  </conditionalFormatting>
  <conditionalFormatting sqref="E5:G13">
    <cfRule type="containsText" dxfId="83" priority="1" operator="containsText" text="Non évaluable">
      <formula>NOT(ISERROR(SEARCH("Non évaluable",E5)))</formula>
    </cfRule>
  </conditionalFormatting>
  <pageMargins left="0.7" right="0.7" top="0.75" bottom="0.75" header="0.3" footer="0.3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:H70"/>
  <sheetViews>
    <sheetView zoomScale="68" workbookViewId="0">
      <selection activeCell="K13" sqref="K13"/>
    </sheetView>
  </sheetViews>
  <sheetFormatPr baseColWidth="10" defaultColWidth="11.42578125" defaultRowHeight="15" x14ac:dyDescent="0.25"/>
  <cols>
    <col min="1" max="1" width="11.42578125" style="1"/>
    <col min="2" max="2" width="5.140625" style="1" customWidth="1"/>
    <col min="3" max="3" width="23.5703125" style="1" customWidth="1"/>
    <col min="4" max="4" width="20.7109375" style="2" customWidth="1"/>
    <col min="5" max="5" width="24.28515625" style="1" customWidth="1"/>
    <col min="6" max="6" width="24" style="1" customWidth="1"/>
    <col min="7" max="7" width="22.28515625" style="1" customWidth="1"/>
    <col min="8" max="8" width="34.42578125" style="1" customWidth="1"/>
    <col min="9" max="16384" width="11.42578125" style="1"/>
  </cols>
  <sheetData>
    <row r="2" spans="2:8" x14ac:dyDescent="0.25">
      <c r="C2" s="3" t="s">
        <v>0</v>
      </c>
      <c r="D2" s="4" t="s">
        <v>291</v>
      </c>
      <c r="F2" s="3" t="s">
        <v>2</v>
      </c>
      <c r="G2" s="3"/>
    </row>
    <row r="4" spans="2:8" x14ac:dyDescent="0.25">
      <c r="C4" s="5" t="s">
        <v>4</v>
      </c>
      <c r="D4" s="5" t="s">
        <v>5</v>
      </c>
      <c r="E4" s="6" t="s">
        <v>6</v>
      </c>
      <c r="F4" s="6" t="s">
        <v>7</v>
      </c>
      <c r="G4" s="6" t="s">
        <v>8</v>
      </c>
      <c r="H4" s="6" t="s">
        <v>9</v>
      </c>
    </row>
    <row r="5" spans="2:8" x14ac:dyDescent="0.25">
      <c r="B5" s="4">
        <v>1</v>
      </c>
      <c r="C5" s="7" t="s">
        <v>292</v>
      </c>
      <c r="D5" s="7" t="s">
        <v>293</v>
      </c>
      <c r="E5" s="28">
        <v>62</v>
      </c>
      <c r="F5" s="8"/>
      <c r="G5" s="8"/>
      <c r="H5" s="8"/>
    </row>
    <row r="6" spans="2:8" x14ac:dyDescent="0.25">
      <c r="B6" s="4">
        <v>2</v>
      </c>
      <c r="C6" s="7" t="s">
        <v>294</v>
      </c>
      <c r="D6" s="7" t="s">
        <v>295</v>
      </c>
      <c r="E6" s="28">
        <v>95</v>
      </c>
      <c r="F6" s="8"/>
      <c r="G6" s="8"/>
      <c r="H6" s="8"/>
    </row>
    <row r="7" spans="2:8" x14ac:dyDescent="0.25">
      <c r="B7" s="4">
        <v>3</v>
      </c>
      <c r="C7" s="7" t="s">
        <v>296</v>
      </c>
      <c r="D7" s="7" t="s">
        <v>297</v>
      </c>
      <c r="E7" s="28">
        <v>95</v>
      </c>
      <c r="F7" s="8"/>
      <c r="G7" s="8"/>
      <c r="H7" s="8"/>
    </row>
    <row r="8" spans="2:8" x14ac:dyDescent="0.25">
      <c r="B8" s="4">
        <v>4</v>
      </c>
      <c r="C8" s="7" t="s">
        <v>298</v>
      </c>
      <c r="D8" s="7" t="s">
        <v>299</v>
      </c>
      <c r="E8" s="28">
        <v>117</v>
      </c>
      <c r="F8" s="8"/>
      <c r="G8" s="8"/>
      <c r="H8" s="8"/>
    </row>
    <row r="9" spans="2:8" ht="15" customHeight="1" x14ac:dyDescent="0.25">
      <c r="B9" s="4">
        <v>5</v>
      </c>
      <c r="C9" s="7" t="s">
        <v>300</v>
      </c>
      <c r="D9" s="7" t="s">
        <v>301</v>
      </c>
      <c r="E9" s="28">
        <v>35</v>
      </c>
      <c r="F9" s="8"/>
      <c r="G9" s="8"/>
      <c r="H9" s="8"/>
    </row>
    <row r="10" spans="2:8" x14ac:dyDescent="0.25">
      <c r="B10" s="4">
        <v>6</v>
      </c>
      <c r="C10" s="7" t="s">
        <v>302</v>
      </c>
      <c r="D10" s="7" t="s">
        <v>303</v>
      </c>
      <c r="E10" s="28" t="s">
        <v>286</v>
      </c>
      <c r="F10" s="8"/>
      <c r="G10" s="8"/>
      <c r="H10" s="8" t="s">
        <v>99</v>
      </c>
    </row>
    <row r="11" spans="2:8" x14ac:dyDescent="0.25">
      <c r="B11" s="4">
        <v>7</v>
      </c>
      <c r="C11" s="7" t="s">
        <v>304</v>
      </c>
      <c r="D11" s="7" t="s">
        <v>305</v>
      </c>
      <c r="E11" s="28">
        <v>93</v>
      </c>
      <c r="F11" s="8"/>
      <c r="G11" s="8"/>
      <c r="H11" s="8"/>
    </row>
    <row r="12" spans="2:8" x14ac:dyDescent="0.25">
      <c r="B12" s="4">
        <v>8</v>
      </c>
      <c r="C12" s="7" t="s">
        <v>306</v>
      </c>
      <c r="D12" s="7" t="s">
        <v>307</v>
      </c>
      <c r="E12" s="28">
        <v>27</v>
      </c>
      <c r="F12" s="8"/>
      <c r="G12" s="8"/>
      <c r="H12" s="8"/>
    </row>
    <row r="13" spans="2:8" ht="30" x14ac:dyDescent="0.25">
      <c r="B13" s="4">
        <v>9</v>
      </c>
      <c r="C13" s="7" t="s">
        <v>308</v>
      </c>
      <c r="D13" s="7" t="s">
        <v>309</v>
      </c>
      <c r="E13" s="28">
        <v>90</v>
      </c>
      <c r="F13" s="8"/>
      <c r="G13" s="8"/>
      <c r="H13" s="8"/>
    </row>
    <row r="14" spans="2:8" x14ac:dyDescent="0.25">
      <c r="B14" s="4">
        <v>10</v>
      </c>
      <c r="C14" s="7" t="s">
        <v>310</v>
      </c>
      <c r="D14" s="7" t="s">
        <v>311</v>
      </c>
      <c r="E14" s="28">
        <v>32</v>
      </c>
      <c r="F14" s="8"/>
      <c r="G14" s="8"/>
      <c r="H14" s="8"/>
    </row>
    <row r="15" spans="2:8" x14ac:dyDescent="0.25">
      <c r="B15" s="4">
        <v>11</v>
      </c>
      <c r="C15" s="7" t="s">
        <v>312</v>
      </c>
      <c r="D15" s="7" t="s">
        <v>313</v>
      </c>
      <c r="E15" s="28">
        <v>70</v>
      </c>
      <c r="F15" s="8"/>
      <c r="G15" s="8"/>
      <c r="H15" s="8"/>
    </row>
    <row r="16" spans="2:8" ht="15" customHeight="1" x14ac:dyDescent="0.25">
      <c r="B16" s="4">
        <v>12</v>
      </c>
      <c r="C16" s="7" t="s">
        <v>314</v>
      </c>
      <c r="D16" s="7" t="s">
        <v>315</v>
      </c>
      <c r="E16" s="28">
        <v>91</v>
      </c>
      <c r="F16" s="8"/>
      <c r="G16" s="8"/>
      <c r="H16" s="8"/>
    </row>
    <row r="17" spans="2:8" x14ac:dyDescent="0.25">
      <c r="B17" s="4">
        <v>13</v>
      </c>
      <c r="C17" s="7" t="s">
        <v>316</v>
      </c>
      <c r="D17" s="7" t="s">
        <v>317</v>
      </c>
      <c r="E17" s="28">
        <v>71</v>
      </c>
      <c r="F17" s="8"/>
      <c r="G17" s="8"/>
      <c r="H17" s="8"/>
    </row>
    <row r="18" spans="2:8" x14ac:dyDescent="0.25">
      <c r="B18" s="4">
        <v>14</v>
      </c>
      <c r="C18" s="7" t="s">
        <v>87</v>
      </c>
      <c r="D18" s="7" t="s">
        <v>318</v>
      </c>
      <c r="E18" s="28">
        <v>89</v>
      </c>
      <c r="F18" s="8"/>
      <c r="G18" s="8"/>
      <c r="H18" s="8"/>
    </row>
    <row r="19" spans="2:8" x14ac:dyDescent="0.25">
      <c r="B19" s="4">
        <v>15</v>
      </c>
      <c r="C19" s="7" t="s">
        <v>319</v>
      </c>
      <c r="D19" s="7" t="s">
        <v>320</v>
      </c>
      <c r="E19" s="28">
        <v>49</v>
      </c>
      <c r="F19" s="8"/>
      <c r="G19" s="8"/>
      <c r="H19" s="8"/>
    </row>
    <row r="20" spans="2:8" x14ac:dyDescent="0.25">
      <c r="B20" s="4">
        <v>16</v>
      </c>
      <c r="C20" s="7" t="s">
        <v>321</v>
      </c>
      <c r="D20" s="7" t="s">
        <v>322</v>
      </c>
      <c r="E20" s="28">
        <v>34</v>
      </c>
      <c r="F20" s="8"/>
      <c r="G20" s="8"/>
      <c r="H20" s="8"/>
    </row>
    <row r="21" spans="2:8" x14ac:dyDescent="0.25">
      <c r="B21" s="4">
        <v>17</v>
      </c>
      <c r="C21" s="7" t="s">
        <v>323</v>
      </c>
      <c r="D21" s="7" t="s">
        <v>324</v>
      </c>
      <c r="E21" s="28">
        <v>56</v>
      </c>
      <c r="F21" s="8"/>
      <c r="G21" s="8"/>
      <c r="H21" s="4"/>
    </row>
    <row r="22" spans="2:8" x14ac:dyDescent="0.25">
      <c r="B22" s="4">
        <v>18</v>
      </c>
      <c r="C22" s="7" t="s">
        <v>325</v>
      </c>
      <c r="D22" s="7" t="s">
        <v>326</v>
      </c>
      <c r="E22" s="28">
        <v>83</v>
      </c>
      <c r="F22" s="8"/>
      <c r="G22" s="8"/>
      <c r="H22" s="4"/>
    </row>
    <row r="23" spans="2:8" x14ac:dyDescent="0.25">
      <c r="B23" s="4">
        <v>19</v>
      </c>
      <c r="C23" s="9" t="s">
        <v>327</v>
      </c>
      <c r="D23" s="9" t="s">
        <v>328</v>
      </c>
      <c r="E23" s="28">
        <v>152</v>
      </c>
      <c r="F23" s="8"/>
      <c r="G23" s="8"/>
      <c r="H23" s="4"/>
    </row>
    <row r="24" spans="2:8" x14ac:dyDescent="0.25">
      <c r="B24" s="4">
        <v>20</v>
      </c>
      <c r="C24" s="7" t="s">
        <v>329</v>
      </c>
      <c r="D24" s="7" t="s">
        <v>330</v>
      </c>
      <c r="E24" s="28">
        <v>76</v>
      </c>
      <c r="F24" s="8"/>
      <c r="G24" s="8"/>
      <c r="H24" s="4"/>
    </row>
    <row r="25" spans="2:8" x14ac:dyDescent="0.25">
      <c r="B25" s="4">
        <v>21</v>
      </c>
      <c r="C25" s="7" t="s">
        <v>196</v>
      </c>
      <c r="D25" s="7" t="s">
        <v>331</v>
      </c>
      <c r="E25" s="29">
        <v>72</v>
      </c>
      <c r="F25" s="4"/>
      <c r="G25" s="4"/>
      <c r="H25" s="4"/>
    </row>
    <row r="26" spans="2:8" x14ac:dyDescent="0.25">
      <c r="B26" s="4">
        <v>22</v>
      </c>
      <c r="C26" s="7" t="s">
        <v>332</v>
      </c>
      <c r="D26" s="7" t="s">
        <v>333</v>
      </c>
      <c r="E26" s="29">
        <v>78</v>
      </c>
      <c r="F26" s="4"/>
      <c r="G26" s="4"/>
      <c r="H26" s="4"/>
    </row>
    <row r="27" spans="2:8" x14ac:dyDescent="0.25">
      <c r="B27" s="4">
        <v>23</v>
      </c>
      <c r="C27" s="7" t="s">
        <v>113</v>
      </c>
      <c r="D27" s="7" t="s">
        <v>334</v>
      </c>
      <c r="E27" s="29">
        <v>55</v>
      </c>
      <c r="F27" s="4"/>
      <c r="G27" s="4"/>
      <c r="H27" s="4"/>
    </row>
    <row r="28" spans="2:8" x14ac:dyDescent="0.25">
      <c r="B28" s="4">
        <v>24</v>
      </c>
      <c r="C28" s="7" t="s">
        <v>335</v>
      </c>
      <c r="D28" s="7" t="s">
        <v>95</v>
      </c>
      <c r="E28" s="28">
        <v>78</v>
      </c>
      <c r="F28" s="8"/>
      <c r="G28" s="8"/>
      <c r="H28" s="4"/>
    </row>
    <row r="29" spans="2:8" x14ac:dyDescent="0.25">
      <c r="B29" s="4">
        <v>25</v>
      </c>
      <c r="C29" s="7" t="s">
        <v>336</v>
      </c>
      <c r="D29" s="7" t="s">
        <v>337</v>
      </c>
      <c r="E29" s="29">
        <v>125</v>
      </c>
      <c r="F29" s="8"/>
      <c r="G29" s="8"/>
      <c r="H29" s="4"/>
    </row>
    <row r="30" spans="2:8" x14ac:dyDescent="0.25">
      <c r="B30" s="4">
        <v>26</v>
      </c>
      <c r="C30" s="10"/>
      <c r="D30" s="10"/>
      <c r="E30" s="8"/>
      <c r="F30" s="8"/>
      <c r="G30" s="8"/>
      <c r="H30" s="4"/>
    </row>
    <row r="31" spans="2:8" x14ac:dyDescent="0.25">
      <c r="B31" s="4">
        <v>27</v>
      </c>
      <c r="C31" s="3"/>
      <c r="D31" s="3"/>
      <c r="E31" s="8"/>
      <c r="F31" s="8"/>
      <c r="G31" s="8"/>
      <c r="H31" s="4"/>
    </row>
    <row r="32" spans="2:8" x14ac:dyDescent="0.25">
      <c r="B32" s="4">
        <v>28</v>
      </c>
      <c r="C32" s="3"/>
      <c r="D32" s="3"/>
      <c r="E32" s="8"/>
      <c r="F32" s="8"/>
      <c r="G32" s="8"/>
      <c r="H32" s="4"/>
    </row>
    <row r="33" spans="2:8" x14ac:dyDescent="0.25">
      <c r="B33" s="4">
        <v>29</v>
      </c>
      <c r="C33" s="11"/>
      <c r="D33" s="11"/>
      <c r="E33" s="8"/>
      <c r="F33" s="8"/>
      <c r="G33" s="8"/>
      <c r="H33" s="4"/>
    </row>
    <row r="34" spans="2:8" x14ac:dyDescent="0.25">
      <c r="B34" s="4">
        <v>30</v>
      </c>
      <c r="C34" s="3"/>
      <c r="D34" s="3"/>
      <c r="E34" s="8"/>
      <c r="F34" s="8"/>
      <c r="G34" s="8"/>
      <c r="H34" s="4"/>
    </row>
    <row r="35" spans="2:8" x14ac:dyDescent="0.25">
      <c r="B35" s="2"/>
      <c r="E35" s="2"/>
    </row>
    <row r="36" spans="2:8" x14ac:dyDescent="0.25">
      <c r="C36" s="12"/>
    </row>
    <row r="37" spans="2:8" ht="45" x14ac:dyDescent="0.25">
      <c r="C37" s="8" t="s">
        <v>58</v>
      </c>
      <c r="D37" s="8" t="s">
        <v>338</v>
      </c>
      <c r="E37" s="13"/>
    </row>
    <row r="38" spans="2:8" x14ac:dyDescent="0.25">
      <c r="C38" s="14" t="s">
        <v>339</v>
      </c>
      <c r="D38" s="4">
        <f>COUNTIF(E5:E34,"&lt;72")</f>
        <v>10</v>
      </c>
      <c r="E38" s="2"/>
    </row>
    <row r="39" spans="2:8" x14ac:dyDescent="0.25">
      <c r="C39" s="15" t="s">
        <v>340</v>
      </c>
      <c r="D39" s="30">
        <f>SUMPRODUCT((E5:E34&gt;=72)*(E5:E34&lt;=98))</f>
        <v>11</v>
      </c>
      <c r="E39" s="2"/>
    </row>
    <row r="40" spans="2:8" x14ac:dyDescent="0.25">
      <c r="C40" s="16" t="s">
        <v>341</v>
      </c>
      <c r="D40" s="31">
        <f>SUMPRODUCT((E5:E34&gt;=99)*(E5:E34&lt;=116))</f>
        <v>0</v>
      </c>
      <c r="E40" s="2"/>
    </row>
    <row r="41" spans="2:8" x14ac:dyDescent="0.25">
      <c r="C41" s="17" t="s">
        <v>342</v>
      </c>
      <c r="D41" s="32">
        <f>SUMPRODUCT((E5:E34&gt;=117)*(E5:E34&lt;=141))</f>
        <v>2</v>
      </c>
      <c r="E41" s="2"/>
    </row>
    <row r="42" spans="2:8" x14ac:dyDescent="0.25">
      <c r="C42" s="18" t="s">
        <v>343</v>
      </c>
      <c r="D42" s="33">
        <f>COUNTIF(E5:E34,"&gt;141")</f>
        <v>1</v>
      </c>
      <c r="E42" s="2"/>
    </row>
    <row r="43" spans="2:8" x14ac:dyDescent="0.25">
      <c r="C43" s="19" t="s">
        <v>65</v>
      </c>
      <c r="D43" s="20">
        <f>SUM(D38:D42)</f>
        <v>24</v>
      </c>
      <c r="E43" s="2"/>
    </row>
    <row r="44" spans="2:8" x14ac:dyDescent="0.25">
      <c r="C44" s="21" t="s">
        <v>66</v>
      </c>
      <c r="D44" s="22">
        <f>COUNTIF(E5:E34,"Non évaluable")</f>
        <v>0</v>
      </c>
      <c r="E44" s="2"/>
    </row>
    <row r="45" spans="2:8" x14ac:dyDescent="0.25">
      <c r="C45" s="23" t="s">
        <v>67</v>
      </c>
      <c r="D45" s="4">
        <f>COUNTIF(E5:E34,"Absent")</f>
        <v>0</v>
      </c>
      <c r="E45" s="2"/>
    </row>
    <row r="46" spans="2:8" x14ac:dyDescent="0.25">
      <c r="C46" s="19" t="s">
        <v>68</v>
      </c>
      <c r="D46" s="20">
        <f>SUM(D43:D45)</f>
        <v>24</v>
      </c>
      <c r="E46" s="2"/>
    </row>
    <row r="49" spans="3:4" ht="45" x14ac:dyDescent="0.25">
      <c r="C49" s="8" t="s">
        <v>69</v>
      </c>
      <c r="D49" s="8" t="s">
        <v>338</v>
      </c>
    </row>
    <row r="50" spans="3:4" x14ac:dyDescent="0.25">
      <c r="C50" s="14" t="s">
        <v>339</v>
      </c>
      <c r="D50" s="34">
        <f>COUNTIF(F5:F34,"&lt;72")</f>
        <v>0</v>
      </c>
    </row>
    <row r="51" spans="3:4" x14ac:dyDescent="0.25">
      <c r="C51" s="15" t="s">
        <v>340</v>
      </c>
      <c r="D51" s="30">
        <f>SUMPRODUCT((F5:F34&gt;=72)*(F5:F34&lt;=98))</f>
        <v>0</v>
      </c>
    </row>
    <row r="52" spans="3:4" x14ac:dyDescent="0.25">
      <c r="C52" s="16" t="s">
        <v>341</v>
      </c>
      <c r="D52" s="31">
        <f>SUMPRODUCT((F5:F34&gt;=99)*(F5:F34&lt;=116))</f>
        <v>0</v>
      </c>
    </row>
    <row r="53" spans="3:4" x14ac:dyDescent="0.25">
      <c r="C53" s="17" t="s">
        <v>342</v>
      </c>
      <c r="D53" s="32">
        <f>SUMPRODUCT((F5:F34&gt;=117)*(F5:F34&lt;=141))</f>
        <v>0</v>
      </c>
    </row>
    <row r="54" spans="3:4" x14ac:dyDescent="0.25">
      <c r="C54" s="18" t="s">
        <v>343</v>
      </c>
      <c r="D54" s="33">
        <f>COUNTIF(F5:F34,"&gt;141")</f>
        <v>0</v>
      </c>
    </row>
    <row r="55" spans="3:4" x14ac:dyDescent="0.25">
      <c r="C55" s="19" t="s">
        <v>65</v>
      </c>
      <c r="D55" s="20">
        <f>SUM(D50:D54)</f>
        <v>0</v>
      </c>
    </row>
    <row r="56" spans="3:4" x14ac:dyDescent="0.25">
      <c r="C56" s="21" t="s">
        <v>66</v>
      </c>
      <c r="D56" s="22">
        <f>COUNTIF(F5:F34,"Non évaluable")</f>
        <v>0</v>
      </c>
    </row>
    <row r="57" spans="3:4" x14ac:dyDescent="0.25">
      <c r="C57" s="23" t="s">
        <v>67</v>
      </c>
      <c r="D57" s="4">
        <f>COUNTIF(F5:F34,"Absent")</f>
        <v>0</v>
      </c>
    </row>
    <row r="58" spans="3:4" x14ac:dyDescent="0.25">
      <c r="C58" s="19" t="s">
        <v>68</v>
      </c>
      <c r="D58" s="20">
        <f>SUM(D55:D57)</f>
        <v>0</v>
      </c>
    </row>
    <row r="61" spans="3:4" ht="45" x14ac:dyDescent="0.25">
      <c r="C61" s="8" t="s">
        <v>70</v>
      </c>
      <c r="D61" s="8" t="s">
        <v>338</v>
      </c>
    </row>
    <row r="62" spans="3:4" x14ac:dyDescent="0.25">
      <c r="C62" s="14" t="s">
        <v>339</v>
      </c>
      <c r="D62" s="35">
        <f>COUNTIF(G5:G34,"&lt;72")</f>
        <v>0</v>
      </c>
    </row>
    <row r="63" spans="3:4" x14ac:dyDescent="0.25">
      <c r="C63" s="15" t="s">
        <v>340</v>
      </c>
      <c r="D63" s="30">
        <f>SUMPRODUCT((G5:G34&gt;=72)*(G5:G34&lt;=98))</f>
        <v>0</v>
      </c>
    </row>
    <row r="64" spans="3:4" x14ac:dyDescent="0.25">
      <c r="C64" s="16" t="s">
        <v>341</v>
      </c>
      <c r="D64" s="36">
        <f>SUMPRODUCT((G5:G34&gt;=99)*(G5:G34&lt;=116))</f>
        <v>0</v>
      </c>
    </row>
    <row r="65" spans="3:4" x14ac:dyDescent="0.25">
      <c r="C65" s="17" t="s">
        <v>342</v>
      </c>
      <c r="D65" s="32">
        <f>SUMPRODUCT((G5:G34&gt;=117)*(G5:G34&lt;=141))</f>
        <v>0</v>
      </c>
    </row>
    <row r="66" spans="3:4" x14ac:dyDescent="0.25">
      <c r="C66" s="18" t="s">
        <v>343</v>
      </c>
      <c r="D66" s="33">
        <f>COUNTIF(G5:G34,"&gt;141")</f>
        <v>0</v>
      </c>
    </row>
    <row r="67" spans="3:4" x14ac:dyDescent="0.25">
      <c r="C67" s="19" t="s">
        <v>65</v>
      </c>
      <c r="D67" s="20">
        <f>SUM(D62:D66)</f>
        <v>0</v>
      </c>
    </row>
    <row r="68" spans="3:4" x14ac:dyDescent="0.25">
      <c r="C68" s="21" t="s">
        <v>66</v>
      </c>
      <c r="D68" s="22">
        <f>COUNTIF(G5:G34,"Non évaluable")</f>
        <v>0</v>
      </c>
    </row>
    <row r="69" spans="3:4" x14ac:dyDescent="0.25">
      <c r="C69" s="23" t="s">
        <v>67</v>
      </c>
      <c r="D69" s="4">
        <f>COUNTIF(G5:G34,"Absent")</f>
        <v>0</v>
      </c>
    </row>
    <row r="70" spans="3:4" x14ac:dyDescent="0.25">
      <c r="C70" s="19" t="s">
        <v>68</v>
      </c>
      <c r="D70" s="20">
        <f>SUM(D67:D69)</f>
        <v>0</v>
      </c>
    </row>
  </sheetData>
  <conditionalFormatting sqref="D38">
    <cfRule type="cellIs" dxfId="82" priority="40" operator="lessThan">
      <formula>72</formula>
    </cfRule>
  </conditionalFormatting>
  <conditionalFormatting sqref="D39">
    <cfRule type="cellIs" dxfId="81" priority="39" operator="between">
      <formula>72</formula>
      <formula>98</formula>
    </cfRule>
  </conditionalFormatting>
  <conditionalFormatting sqref="E30:E34">
    <cfRule type="cellIs" dxfId="80" priority="35" operator="lessThan">
      <formula>72</formula>
    </cfRule>
  </conditionalFormatting>
  <conditionalFormatting sqref="E30:E34">
    <cfRule type="cellIs" dxfId="79" priority="34" operator="lessThan">
      <formula>72</formula>
    </cfRule>
  </conditionalFormatting>
  <conditionalFormatting sqref="E30:E34">
    <cfRule type="cellIs" dxfId="78" priority="33" operator="between">
      <formula>72</formula>
      <formula>98</formula>
    </cfRule>
  </conditionalFormatting>
  <conditionalFormatting sqref="E30:E34">
    <cfRule type="cellIs" dxfId="77" priority="32" operator="between">
      <formula>99</formula>
      <formula>116</formula>
    </cfRule>
  </conditionalFormatting>
  <conditionalFormatting sqref="E30:E34">
    <cfRule type="cellIs" dxfId="76" priority="31" operator="between">
      <formula>117</formula>
      <formula>141</formula>
    </cfRule>
  </conditionalFormatting>
  <conditionalFormatting sqref="E30:E34">
    <cfRule type="cellIs" dxfId="75" priority="30" operator="greaterThan">
      <formula>141</formula>
    </cfRule>
  </conditionalFormatting>
  <conditionalFormatting sqref="E30:E34">
    <cfRule type="cellIs" dxfId="74" priority="29" operator="greaterThan">
      <formula>141</formula>
    </cfRule>
  </conditionalFormatting>
  <conditionalFormatting sqref="F30:F34">
    <cfRule type="cellIs" dxfId="73" priority="21" operator="lessThan">
      <formula>72</formula>
    </cfRule>
  </conditionalFormatting>
  <conditionalFormatting sqref="F30:F34">
    <cfRule type="cellIs" dxfId="72" priority="20" operator="between">
      <formula>72</formula>
      <formula>98</formula>
    </cfRule>
  </conditionalFormatting>
  <conditionalFormatting sqref="F30:F34">
    <cfRule type="cellIs" dxfId="71" priority="19" operator="between">
      <formula>99</formula>
      <formula>116</formula>
    </cfRule>
  </conditionalFormatting>
  <conditionalFormatting sqref="F30:F34">
    <cfRule type="cellIs" dxfId="70" priority="18" operator="between">
      <formula>117</formula>
      <formula>141</formula>
    </cfRule>
  </conditionalFormatting>
  <conditionalFormatting sqref="F30:F34">
    <cfRule type="cellIs" dxfId="69" priority="17" operator="greaterThan">
      <formula>141</formula>
    </cfRule>
  </conditionalFormatting>
  <conditionalFormatting sqref="F30:F34">
    <cfRule type="cellIs" dxfId="68" priority="16" operator="greaterThan">
      <formula>141</formula>
    </cfRule>
  </conditionalFormatting>
  <conditionalFormatting sqref="F30:F34">
    <cfRule type="cellIs" dxfId="67" priority="15" operator="greaterThan">
      <formula>141</formula>
    </cfRule>
  </conditionalFormatting>
  <conditionalFormatting sqref="F30:F34">
    <cfRule type="cellIs" dxfId="66" priority="14" operator="greaterThan">
      <formula>141</formula>
    </cfRule>
  </conditionalFormatting>
  <conditionalFormatting sqref="G30:G34">
    <cfRule type="cellIs" dxfId="65" priority="13" operator="lessThan">
      <formula>72</formula>
    </cfRule>
  </conditionalFormatting>
  <conditionalFormatting sqref="G30:G34">
    <cfRule type="cellIs" dxfId="64" priority="12" operator="between">
      <formula>72</formula>
      <formula>98</formula>
    </cfRule>
  </conditionalFormatting>
  <conditionalFormatting sqref="G30:G34">
    <cfRule type="cellIs" dxfId="63" priority="11" operator="between">
      <formula>99</formula>
      <formula>116</formula>
    </cfRule>
  </conditionalFormatting>
  <conditionalFormatting sqref="G30:G34">
    <cfRule type="cellIs" dxfId="62" priority="10" operator="between">
      <formula>117</formula>
      <formula>141</formula>
    </cfRule>
  </conditionalFormatting>
  <conditionalFormatting sqref="G30:G34">
    <cfRule type="cellIs" dxfId="61" priority="9" operator="greaterThan">
      <formula>141</formula>
    </cfRule>
  </conditionalFormatting>
  <conditionalFormatting sqref="G30:G34">
    <cfRule type="cellIs" dxfId="60" priority="8" operator="greaterThan">
      <formula>141</formula>
    </cfRule>
  </conditionalFormatting>
  <conditionalFormatting sqref="E5:G29">
    <cfRule type="cellIs" dxfId="59" priority="7" operator="greaterThan">
      <formula>101</formula>
    </cfRule>
  </conditionalFormatting>
  <conditionalFormatting sqref="E5:G29">
    <cfRule type="cellIs" dxfId="58" priority="6" operator="between">
      <formula>81</formula>
      <formula>101</formula>
    </cfRule>
  </conditionalFormatting>
  <conditionalFormatting sqref="E5:G29">
    <cfRule type="cellIs" dxfId="57" priority="5" operator="between">
      <formula>70</formula>
      <formula>80</formula>
    </cfRule>
  </conditionalFormatting>
  <conditionalFormatting sqref="E5:G29">
    <cfRule type="cellIs" dxfId="56" priority="4" operator="between">
      <formula>40</formula>
      <formula>69</formula>
    </cfRule>
  </conditionalFormatting>
  <conditionalFormatting sqref="E5:G29">
    <cfRule type="cellIs" dxfId="55" priority="3" operator="lessThan">
      <formula>40</formula>
    </cfRule>
  </conditionalFormatting>
  <conditionalFormatting sqref="E5:G29">
    <cfRule type="containsText" dxfId="54" priority="2" operator="containsText" text="Absent">
      <formula>NOT(ISERROR(SEARCH("Absent",E5)))</formula>
    </cfRule>
  </conditionalFormatting>
  <conditionalFormatting sqref="E5:G29">
    <cfRule type="containsText" dxfId="53" priority="1" operator="containsText" text="Non évaluable">
      <formula>NOT(ISERROR(SEARCH("Non évaluable",E5)))</formula>
    </cfRule>
  </conditionalFormatting>
  <pageMargins left="0.7" right="0.7" top="0.75" bottom="0.75" header="0.3" footer="0.3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:H70"/>
  <sheetViews>
    <sheetView zoomScale="68" workbookViewId="0">
      <selection activeCell="N13" sqref="N13"/>
    </sheetView>
  </sheetViews>
  <sheetFormatPr baseColWidth="10" defaultColWidth="11.42578125" defaultRowHeight="15" x14ac:dyDescent="0.25"/>
  <cols>
    <col min="1" max="1" width="11.42578125" style="1"/>
    <col min="2" max="2" width="5.140625" style="1" customWidth="1"/>
    <col min="3" max="3" width="23.5703125" style="1" customWidth="1"/>
    <col min="4" max="4" width="20.7109375" style="2" customWidth="1"/>
    <col min="5" max="5" width="24.28515625" style="1" customWidth="1"/>
    <col min="6" max="6" width="24" style="1" customWidth="1"/>
    <col min="7" max="7" width="22.28515625" style="1" customWidth="1"/>
    <col min="8" max="8" width="34.42578125" style="1" customWidth="1"/>
    <col min="9" max="16384" width="11.42578125" style="1"/>
  </cols>
  <sheetData>
    <row r="2" spans="2:8" x14ac:dyDescent="0.25">
      <c r="C2" s="3" t="s">
        <v>0</v>
      </c>
      <c r="D2" s="4"/>
      <c r="F2" s="3" t="s">
        <v>2</v>
      </c>
      <c r="G2" s="3"/>
    </row>
    <row r="4" spans="2:8" x14ac:dyDescent="0.25">
      <c r="C4" s="5" t="s">
        <v>4</v>
      </c>
      <c r="D4" s="5" t="s">
        <v>5</v>
      </c>
      <c r="E4" s="6" t="s">
        <v>6</v>
      </c>
      <c r="F4" s="6" t="s">
        <v>7</v>
      </c>
      <c r="G4" s="6" t="s">
        <v>8</v>
      </c>
      <c r="H4" s="6" t="s">
        <v>9</v>
      </c>
    </row>
    <row r="5" spans="2:8" x14ac:dyDescent="0.25">
      <c r="B5" s="4">
        <v>1</v>
      </c>
      <c r="C5" s="7" t="s">
        <v>344</v>
      </c>
      <c r="D5" s="7" t="s">
        <v>345</v>
      </c>
      <c r="E5" s="8">
        <v>119</v>
      </c>
      <c r="F5" s="8"/>
      <c r="G5" s="8"/>
      <c r="H5" s="8"/>
    </row>
    <row r="6" spans="2:8" x14ac:dyDescent="0.25">
      <c r="B6" s="4">
        <v>2</v>
      </c>
      <c r="C6" s="7" t="s">
        <v>346</v>
      </c>
      <c r="D6" s="7" t="s">
        <v>347</v>
      </c>
      <c r="E6" s="8">
        <v>135</v>
      </c>
      <c r="F6" s="8"/>
      <c r="G6" s="8"/>
      <c r="H6" s="8"/>
    </row>
    <row r="7" spans="2:8" x14ac:dyDescent="0.25">
      <c r="B7" s="4">
        <v>3</v>
      </c>
      <c r="C7" s="7" t="s">
        <v>348</v>
      </c>
      <c r="D7" s="7" t="s">
        <v>349</v>
      </c>
      <c r="E7" s="8">
        <v>69</v>
      </c>
      <c r="F7" s="8"/>
      <c r="G7" s="8"/>
      <c r="H7" s="8"/>
    </row>
    <row r="8" spans="2:8" x14ac:dyDescent="0.25">
      <c r="B8" s="4">
        <v>4</v>
      </c>
      <c r="C8" s="7" t="s">
        <v>350</v>
      </c>
      <c r="D8" s="7" t="s">
        <v>351</v>
      </c>
      <c r="E8" s="8">
        <v>105</v>
      </c>
      <c r="F8" s="8"/>
      <c r="G8" s="8"/>
      <c r="H8" s="8"/>
    </row>
    <row r="9" spans="2:8" ht="15" customHeight="1" x14ac:dyDescent="0.25">
      <c r="B9" s="4">
        <v>5</v>
      </c>
      <c r="C9" s="7" t="s">
        <v>352</v>
      </c>
      <c r="D9" s="7" t="s">
        <v>353</v>
      </c>
      <c r="E9" s="8">
        <v>65</v>
      </c>
      <c r="F9" s="8"/>
      <c r="G9" s="8"/>
      <c r="H9" s="8"/>
    </row>
    <row r="10" spans="2:8" x14ac:dyDescent="0.25">
      <c r="B10" s="4">
        <v>6</v>
      </c>
      <c r="C10" s="7" t="s">
        <v>354</v>
      </c>
      <c r="D10" s="7" t="s">
        <v>101</v>
      </c>
      <c r="E10" s="8">
        <v>82</v>
      </c>
      <c r="F10" s="8"/>
      <c r="G10" s="8"/>
      <c r="H10" s="8"/>
    </row>
    <row r="11" spans="2:8" x14ac:dyDescent="0.25">
      <c r="B11" s="4">
        <v>7</v>
      </c>
      <c r="C11" s="7" t="s">
        <v>355</v>
      </c>
      <c r="D11" s="7" t="s">
        <v>356</v>
      </c>
      <c r="E11" s="8">
        <v>129</v>
      </c>
      <c r="F11" s="8"/>
      <c r="G11" s="8"/>
      <c r="H11" s="8"/>
    </row>
    <row r="12" spans="2:8" x14ac:dyDescent="0.25">
      <c r="B12" s="4">
        <v>8</v>
      </c>
      <c r="C12" s="7" t="s">
        <v>357</v>
      </c>
      <c r="D12" s="7" t="s">
        <v>358</v>
      </c>
      <c r="E12" s="8">
        <v>107</v>
      </c>
      <c r="F12" s="8"/>
      <c r="G12" s="8"/>
      <c r="H12" s="8"/>
    </row>
    <row r="13" spans="2:8" x14ac:dyDescent="0.25">
      <c r="B13" s="4">
        <v>9</v>
      </c>
      <c r="C13" s="7" t="s">
        <v>359</v>
      </c>
      <c r="D13" s="7" t="s">
        <v>360</v>
      </c>
      <c r="E13" s="8">
        <v>69</v>
      </c>
      <c r="F13" s="8"/>
      <c r="G13" s="8"/>
      <c r="H13" s="8"/>
    </row>
    <row r="14" spans="2:8" x14ac:dyDescent="0.25">
      <c r="B14" s="4">
        <v>10</v>
      </c>
      <c r="C14" s="7" t="s">
        <v>361</v>
      </c>
      <c r="D14" s="7" t="s">
        <v>362</v>
      </c>
      <c r="E14" s="24" t="s">
        <v>108</v>
      </c>
      <c r="F14" s="8"/>
      <c r="G14" s="8"/>
      <c r="H14" s="8"/>
    </row>
    <row r="15" spans="2:8" x14ac:dyDescent="0.25">
      <c r="B15" s="4">
        <v>11</v>
      </c>
      <c r="C15" s="7" t="s">
        <v>363</v>
      </c>
      <c r="D15" s="7" t="s">
        <v>364</v>
      </c>
      <c r="E15" s="8">
        <v>108</v>
      </c>
      <c r="F15" s="8"/>
      <c r="G15" s="8"/>
      <c r="H15" s="8"/>
    </row>
    <row r="16" spans="2:8" ht="15" customHeight="1" x14ac:dyDescent="0.25">
      <c r="B16" s="4">
        <v>12</v>
      </c>
      <c r="C16" s="7" t="s">
        <v>365</v>
      </c>
      <c r="D16" s="7" t="s">
        <v>366</v>
      </c>
      <c r="E16" s="8">
        <v>160</v>
      </c>
      <c r="F16" s="8"/>
      <c r="G16" s="8"/>
      <c r="H16" s="8"/>
    </row>
    <row r="17" spans="2:8" x14ac:dyDescent="0.25">
      <c r="B17" s="4">
        <v>13</v>
      </c>
      <c r="C17" s="7" t="s">
        <v>32</v>
      </c>
      <c r="D17" s="7" t="s">
        <v>367</v>
      </c>
      <c r="E17" s="24" t="s">
        <v>98</v>
      </c>
      <c r="F17" s="8"/>
      <c r="G17" s="8"/>
      <c r="H17" s="24" t="s">
        <v>99</v>
      </c>
    </row>
    <row r="18" spans="2:8" x14ac:dyDescent="0.25">
      <c r="B18" s="4">
        <v>14</v>
      </c>
      <c r="C18" s="7" t="s">
        <v>249</v>
      </c>
      <c r="D18" s="7" t="s">
        <v>368</v>
      </c>
      <c r="E18" s="8" t="s">
        <v>98</v>
      </c>
      <c r="F18" s="8"/>
      <c r="G18" s="8"/>
      <c r="H18" s="24" t="s">
        <v>99</v>
      </c>
    </row>
    <row r="19" spans="2:8" x14ac:dyDescent="0.25">
      <c r="B19" s="4">
        <v>15</v>
      </c>
      <c r="C19" s="7" t="s">
        <v>40</v>
      </c>
      <c r="D19" s="7" t="s">
        <v>369</v>
      </c>
      <c r="E19" s="8">
        <v>73</v>
      </c>
      <c r="F19" s="8"/>
      <c r="G19" s="8"/>
      <c r="H19" s="8"/>
    </row>
    <row r="20" spans="2:8" x14ac:dyDescent="0.25">
      <c r="B20" s="4">
        <v>16</v>
      </c>
      <c r="C20" s="7" t="s">
        <v>370</v>
      </c>
      <c r="D20" s="7" t="s">
        <v>371</v>
      </c>
      <c r="E20" s="8">
        <v>63</v>
      </c>
      <c r="F20" s="8"/>
      <c r="G20" s="8"/>
      <c r="H20" s="8"/>
    </row>
    <row r="21" spans="2:8" x14ac:dyDescent="0.25">
      <c r="B21" s="4">
        <v>17</v>
      </c>
      <c r="C21" s="7" t="s">
        <v>372</v>
      </c>
      <c r="D21" s="7" t="s">
        <v>373</v>
      </c>
      <c r="E21" s="8">
        <v>71</v>
      </c>
      <c r="F21" s="8"/>
      <c r="G21" s="8"/>
      <c r="H21" s="4"/>
    </row>
    <row r="22" spans="2:8" x14ac:dyDescent="0.25">
      <c r="B22" s="4">
        <v>18</v>
      </c>
      <c r="C22" s="7" t="s">
        <v>374</v>
      </c>
      <c r="D22" s="7" t="s">
        <v>375</v>
      </c>
      <c r="E22" s="8">
        <v>137</v>
      </c>
      <c r="F22" s="8"/>
      <c r="G22" s="8"/>
      <c r="H22" s="4"/>
    </row>
    <row r="23" spans="2:8" x14ac:dyDescent="0.25">
      <c r="B23" s="4">
        <v>19</v>
      </c>
      <c r="C23" s="9" t="s">
        <v>46</v>
      </c>
      <c r="D23" s="9" t="s">
        <v>376</v>
      </c>
      <c r="E23" s="24" t="s">
        <v>108</v>
      </c>
      <c r="F23" s="8"/>
      <c r="G23" s="8"/>
      <c r="H23" s="4"/>
    </row>
    <row r="24" spans="2:8" x14ac:dyDescent="0.25">
      <c r="B24" s="4">
        <v>20</v>
      </c>
      <c r="C24" s="7" t="s">
        <v>377</v>
      </c>
      <c r="D24" s="7" t="s">
        <v>378</v>
      </c>
      <c r="E24" s="8">
        <v>131</v>
      </c>
      <c r="F24" s="8"/>
      <c r="G24" s="8"/>
      <c r="H24" s="4"/>
    </row>
    <row r="25" spans="2:8" x14ac:dyDescent="0.25">
      <c r="B25" s="4">
        <v>21</v>
      </c>
      <c r="C25" s="7" t="s">
        <v>379</v>
      </c>
      <c r="D25" s="7" t="s">
        <v>380</v>
      </c>
      <c r="E25" s="8">
        <v>35</v>
      </c>
      <c r="F25" s="8"/>
      <c r="G25" s="4"/>
      <c r="H25" s="4"/>
    </row>
    <row r="26" spans="2:8" x14ac:dyDescent="0.25">
      <c r="B26" s="4">
        <v>22</v>
      </c>
      <c r="C26" s="7" t="s">
        <v>381</v>
      </c>
      <c r="D26" s="7" t="s">
        <v>382</v>
      </c>
      <c r="E26" s="8">
        <v>22</v>
      </c>
      <c r="F26" s="8"/>
      <c r="G26" s="4"/>
      <c r="H26" s="4"/>
    </row>
    <row r="27" spans="2:8" x14ac:dyDescent="0.25">
      <c r="B27" s="4">
        <v>23</v>
      </c>
      <c r="C27" s="7" t="s">
        <v>383</v>
      </c>
      <c r="D27" s="7" t="s">
        <v>384</v>
      </c>
      <c r="E27" s="8">
        <v>144</v>
      </c>
      <c r="F27" s="8"/>
      <c r="G27" s="4"/>
      <c r="H27" s="4"/>
    </row>
    <row r="28" spans="2:8" x14ac:dyDescent="0.25">
      <c r="B28" s="4">
        <v>24</v>
      </c>
      <c r="C28" s="7" t="s">
        <v>219</v>
      </c>
      <c r="D28" s="7" t="s">
        <v>385</v>
      </c>
      <c r="E28" s="8">
        <v>144</v>
      </c>
      <c r="F28" s="8"/>
      <c r="G28" s="8"/>
      <c r="H28" s="4"/>
    </row>
    <row r="29" spans="2:8" x14ac:dyDescent="0.25">
      <c r="B29" s="4">
        <v>25</v>
      </c>
      <c r="C29" s="7" t="s">
        <v>386</v>
      </c>
      <c r="D29" s="7" t="s">
        <v>387</v>
      </c>
      <c r="E29" s="8">
        <v>112</v>
      </c>
      <c r="F29" s="8"/>
      <c r="G29" s="8"/>
      <c r="H29" s="4"/>
    </row>
    <row r="30" spans="2:8" x14ac:dyDescent="0.25">
      <c r="B30" s="4">
        <v>26</v>
      </c>
      <c r="C30" s="10"/>
      <c r="D30" s="10"/>
      <c r="E30" s="8"/>
      <c r="F30" s="8"/>
      <c r="G30" s="8"/>
      <c r="H30" s="4"/>
    </row>
    <row r="31" spans="2:8" x14ac:dyDescent="0.25">
      <c r="B31" s="4">
        <v>27</v>
      </c>
      <c r="C31" s="3"/>
      <c r="D31" s="3"/>
      <c r="E31" s="8"/>
      <c r="F31" s="8"/>
      <c r="G31" s="8"/>
      <c r="H31" s="4"/>
    </row>
    <row r="32" spans="2:8" x14ac:dyDescent="0.25">
      <c r="B32" s="4">
        <v>28</v>
      </c>
      <c r="C32" s="3"/>
      <c r="D32" s="3"/>
      <c r="E32" s="8"/>
      <c r="F32" s="8"/>
      <c r="G32" s="8"/>
      <c r="H32" s="4"/>
    </row>
    <row r="33" spans="2:8" x14ac:dyDescent="0.25">
      <c r="B33" s="4">
        <v>29</v>
      </c>
      <c r="C33" s="11"/>
      <c r="D33" s="11"/>
      <c r="E33" s="8"/>
      <c r="F33" s="8"/>
      <c r="G33" s="8"/>
      <c r="H33" s="4"/>
    </row>
    <row r="34" spans="2:8" x14ac:dyDescent="0.25">
      <c r="B34" s="4">
        <v>30</v>
      </c>
      <c r="C34" s="3"/>
      <c r="D34" s="3"/>
      <c r="E34" s="8"/>
      <c r="F34" s="8"/>
      <c r="G34" s="8"/>
      <c r="H34" s="4"/>
    </row>
    <row r="35" spans="2:8" x14ac:dyDescent="0.25">
      <c r="B35" s="2"/>
      <c r="E35" s="2"/>
    </row>
    <row r="36" spans="2:8" x14ac:dyDescent="0.25">
      <c r="C36" s="12"/>
    </row>
    <row r="37" spans="2:8" ht="45" x14ac:dyDescent="0.25">
      <c r="C37" s="8" t="s">
        <v>58</v>
      </c>
      <c r="D37" s="8" t="s">
        <v>338</v>
      </c>
      <c r="E37" s="13"/>
    </row>
    <row r="38" spans="2:8" x14ac:dyDescent="0.25">
      <c r="C38" s="14" t="s">
        <v>339</v>
      </c>
      <c r="D38" s="4">
        <f>COUNTIF(E5:E34,"&lt;72")</f>
        <v>7</v>
      </c>
      <c r="E38" s="2"/>
    </row>
    <row r="39" spans="2:8" x14ac:dyDescent="0.25">
      <c r="C39" s="15" t="s">
        <v>340</v>
      </c>
      <c r="D39" s="30">
        <f>SUMPRODUCT((E5:E34&gt;=72)*(E5:E34&lt;=98))</f>
        <v>2</v>
      </c>
      <c r="E39" s="2"/>
    </row>
    <row r="40" spans="2:8" x14ac:dyDescent="0.25">
      <c r="C40" s="16" t="s">
        <v>341</v>
      </c>
      <c r="D40" s="31">
        <f>SUMPRODUCT((E5:E34&gt;=99)*(E5:E34&lt;=116))</f>
        <v>4</v>
      </c>
      <c r="E40" s="2"/>
    </row>
    <row r="41" spans="2:8" x14ac:dyDescent="0.25">
      <c r="C41" s="17" t="s">
        <v>342</v>
      </c>
      <c r="D41" s="32">
        <f>SUMPRODUCT((E5:E34&gt;=117)*(E5:E34&lt;=141))</f>
        <v>5</v>
      </c>
      <c r="E41" s="2"/>
    </row>
    <row r="42" spans="2:8" x14ac:dyDescent="0.25">
      <c r="C42" s="18" t="s">
        <v>343</v>
      </c>
      <c r="D42" s="33">
        <f>COUNTIF(E5:E34,"&gt;141")</f>
        <v>3</v>
      </c>
      <c r="E42" s="2"/>
    </row>
    <row r="43" spans="2:8" x14ac:dyDescent="0.25">
      <c r="C43" s="19" t="s">
        <v>65</v>
      </c>
      <c r="D43" s="20">
        <f>SUM(D38:D42)</f>
        <v>21</v>
      </c>
      <c r="E43" s="2"/>
    </row>
    <row r="44" spans="2:8" x14ac:dyDescent="0.25">
      <c r="C44" s="21" t="s">
        <v>66</v>
      </c>
      <c r="D44" s="22">
        <f>COUNTIF(E5:E34,"Non évaluable")</f>
        <v>2</v>
      </c>
      <c r="E44" s="2"/>
    </row>
    <row r="45" spans="2:8" x14ac:dyDescent="0.25">
      <c r="C45" s="23" t="s">
        <v>67</v>
      </c>
      <c r="D45" s="4">
        <f>COUNTIF(E5:E34,"Absent")</f>
        <v>2</v>
      </c>
      <c r="E45" s="2"/>
    </row>
    <row r="46" spans="2:8" x14ac:dyDescent="0.25">
      <c r="C46" s="19" t="s">
        <v>68</v>
      </c>
      <c r="D46" s="20">
        <f>SUM(D43:D45)</f>
        <v>25</v>
      </c>
      <c r="E46" s="2"/>
    </row>
    <row r="49" spans="3:4" ht="45" x14ac:dyDescent="0.25">
      <c r="C49" s="8" t="s">
        <v>69</v>
      </c>
      <c r="D49" s="8" t="s">
        <v>338</v>
      </c>
    </row>
    <row r="50" spans="3:4" x14ac:dyDescent="0.25">
      <c r="C50" s="14" t="s">
        <v>339</v>
      </c>
      <c r="D50" s="34">
        <f>COUNTIF(F5:F34,"&lt;72")</f>
        <v>0</v>
      </c>
    </row>
    <row r="51" spans="3:4" x14ac:dyDescent="0.25">
      <c r="C51" s="15" t="s">
        <v>340</v>
      </c>
      <c r="D51" s="30">
        <f>SUMPRODUCT((F5:F34&gt;=72)*(F5:F34&lt;=98))</f>
        <v>0</v>
      </c>
    </row>
    <row r="52" spans="3:4" x14ac:dyDescent="0.25">
      <c r="C52" s="16" t="s">
        <v>341</v>
      </c>
      <c r="D52" s="31">
        <f>SUMPRODUCT((F5:F34&gt;=99)*(F5:F34&lt;=116))</f>
        <v>0</v>
      </c>
    </row>
    <row r="53" spans="3:4" x14ac:dyDescent="0.25">
      <c r="C53" s="17" t="s">
        <v>342</v>
      </c>
      <c r="D53" s="32">
        <f>SUMPRODUCT((F5:F34&gt;=117)*(F5:F34&lt;=141))</f>
        <v>0</v>
      </c>
    </row>
    <row r="54" spans="3:4" x14ac:dyDescent="0.25">
      <c r="C54" s="18" t="s">
        <v>343</v>
      </c>
      <c r="D54" s="33">
        <f>COUNTIF(F5:F34,"&gt;141")</f>
        <v>0</v>
      </c>
    </row>
    <row r="55" spans="3:4" x14ac:dyDescent="0.25">
      <c r="C55" s="19" t="s">
        <v>65</v>
      </c>
      <c r="D55" s="20">
        <f>SUM(D50:D54)</f>
        <v>0</v>
      </c>
    </row>
    <row r="56" spans="3:4" x14ac:dyDescent="0.25">
      <c r="C56" s="21" t="s">
        <v>66</v>
      </c>
      <c r="D56" s="22">
        <f>COUNTIF(F5:F34,"Non évaluable")</f>
        <v>0</v>
      </c>
    </row>
    <row r="57" spans="3:4" x14ac:dyDescent="0.25">
      <c r="C57" s="23" t="s">
        <v>67</v>
      </c>
      <c r="D57" s="4">
        <f>COUNTIF(F5:F34,"Absent")</f>
        <v>0</v>
      </c>
    </row>
    <row r="58" spans="3:4" x14ac:dyDescent="0.25">
      <c r="C58" s="19" t="s">
        <v>68</v>
      </c>
      <c r="D58" s="20">
        <f>SUM(D55:D57)</f>
        <v>0</v>
      </c>
    </row>
    <row r="61" spans="3:4" ht="45" x14ac:dyDescent="0.25">
      <c r="C61" s="8" t="s">
        <v>70</v>
      </c>
      <c r="D61" s="8" t="s">
        <v>338</v>
      </c>
    </row>
    <row r="62" spans="3:4" x14ac:dyDescent="0.25">
      <c r="C62" s="14" t="s">
        <v>339</v>
      </c>
      <c r="D62" s="35">
        <f>COUNTIF(G5:G34,"&lt;72")</f>
        <v>0</v>
      </c>
    </row>
    <row r="63" spans="3:4" x14ac:dyDescent="0.25">
      <c r="C63" s="15" t="s">
        <v>340</v>
      </c>
      <c r="D63" s="30">
        <f>SUMPRODUCT((G5:G34&gt;=72)*(G5:G34&lt;=98))</f>
        <v>0</v>
      </c>
    </row>
    <row r="64" spans="3:4" x14ac:dyDescent="0.25">
      <c r="C64" s="16" t="s">
        <v>341</v>
      </c>
      <c r="D64" s="36">
        <f>SUMPRODUCT((G5:G34&gt;=99)*(G5:G34&lt;=116))</f>
        <v>0</v>
      </c>
    </row>
    <row r="65" spans="3:4" x14ac:dyDescent="0.25">
      <c r="C65" s="17" t="s">
        <v>342</v>
      </c>
      <c r="D65" s="32">
        <f>SUMPRODUCT((G5:G34&gt;=117)*(G5:G34&lt;=141))</f>
        <v>0</v>
      </c>
    </row>
    <row r="66" spans="3:4" x14ac:dyDescent="0.25">
      <c r="C66" s="18" t="s">
        <v>343</v>
      </c>
      <c r="D66" s="33">
        <f>COUNTIF(G5:G34,"&gt;141")</f>
        <v>0</v>
      </c>
    </row>
    <row r="67" spans="3:4" x14ac:dyDescent="0.25">
      <c r="C67" s="19" t="s">
        <v>65</v>
      </c>
      <c r="D67" s="20">
        <f>SUM(D62:D66)</f>
        <v>0</v>
      </c>
    </row>
    <row r="68" spans="3:4" x14ac:dyDescent="0.25">
      <c r="C68" s="21" t="s">
        <v>66</v>
      </c>
      <c r="D68" s="22">
        <f>COUNTIF(G5:G34,"Non évaluable")</f>
        <v>0</v>
      </c>
    </row>
    <row r="69" spans="3:4" x14ac:dyDescent="0.25">
      <c r="C69" s="23" t="s">
        <v>67</v>
      </c>
      <c r="D69" s="4">
        <f>COUNTIF(G5:G34,"Absent")</f>
        <v>0</v>
      </c>
    </row>
    <row r="70" spans="3:4" x14ac:dyDescent="0.25">
      <c r="C70" s="19" t="s">
        <v>68</v>
      </c>
      <c r="D70" s="20">
        <f>SUM(D67:D69)</f>
        <v>0</v>
      </c>
    </row>
  </sheetData>
  <conditionalFormatting sqref="D38">
    <cfRule type="cellIs" dxfId="52" priority="23" operator="lessThan">
      <formula>72</formula>
    </cfRule>
  </conditionalFormatting>
  <conditionalFormatting sqref="D39">
    <cfRule type="cellIs" dxfId="51" priority="22" operator="between">
      <formula>72</formula>
      <formula>98</formula>
    </cfRule>
  </conditionalFormatting>
  <conditionalFormatting sqref="E5:E34">
    <cfRule type="cellIs" dxfId="50" priority="15" operator="greaterThan">
      <formula>141</formula>
    </cfRule>
  </conditionalFormatting>
  <conditionalFormatting sqref="E5:E34">
    <cfRule type="cellIs" dxfId="49" priority="16" operator="greaterThan">
      <formula>141</formula>
    </cfRule>
  </conditionalFormatting>
  <conditionalFormatting sqref="E5:E34">
    <cfRule type="cellIs" dxfId="48" priority="17" operator="between">
      <formula>117</formula>
      <formula>141</formula>
    </cfRule>
  </conditionalFormatting>
  <conditionalFormatting sqref="E5:E34">
    <cfRule type="cellIs" dxfId="47" priority="18" operator="between">
      <formula>99</formula>
      <formula>116</formula>
    </cfRule>
  </conditionalFormatting>
  <conditionalFormatting sqref="E5:E34">
    <cfRule type="cellIs" dxfId="46" priority="19" operator="between">
      <formula>72</formula>
      <formula>98</formula>
    </cfRule>
  </conditionalFormatting>
  <conditionalFormatting sqref="E5:E34">
    <cfRule type="cellIs" dxfId="45" priority="20" operator="lessThan">
      <formula>72</formula>
    </cfRule>
  </conditionalFormatting>
  <conditionalFormatting sqref="E5:E34">
    <cfRule type="cellIs" dxfId="44" priority="21" operator="lessThan">
      <formula>72</formula>
    </cfRule>
  </conditionalFormatting>
  <conditionalFormatting sqref="F5:F34">
    <cfRule type="cellIs" dxfId="43" priority="7" operator="greaterThan">
      <formula>141</formula>
    </cfRule>
  </conditionalFormatting>
  <conditionalFormatting sqref="F5:F34">
    <cfRule type="cellIs" dxfId="42" priority="8" operator="greaterThan">
      <formula>141</formula>
    </cfRule>
  </conditionalFormatting>
  <conditionalFormatting sqref="F5:F34">
    <cfRule type="cellIs" dxfId="41" priority="9" operator="greaterThan">
      <formula>141</formula>
    </cfRule>
  </conditionalFormatting>
  <conditionalFormatting sqref="F5:F34">
    <cfRule type="cellIs" dxfId="40" priority="10" operator="greaterThan">
      <formula>141</formula>
    </cfRule>
  </conditionalFormatting>
  <conditionalFormatting sqref="F5:F34">
    <cfRule type="cellIs" dxfId="39" priority="11" operator="between">
      <formula>117</formula>
      <formula>141</formula>
    </cfRule>
  </conditionalFormatting>
  <conditionalFormatting sqref="F5:F34">
    <cfRule type="cellIs" dxfId="38" priority="12" operator="between">
      <formula>99</formula>
      <formula>116</formula>
    </cfRule>
  </conditionalFormatting>
  <conditionalFormatting sqref="F5:F34">
    <cfRule type="cellIs" dxfId="37" priority="13" operator="between">
      <formula>72</formula>
      <formula>98</formula>
    </cfRule>
  </conditionalFormatting>
  <conditionalFormatting sqref="F5:F34">
    <cfRule type="cellIs" dxfId="36" priority="14" operator="lessThan">
      <formula>72</formula>
    </cfRule>
  </conditionalFormatting>
  <conditionalFormatting sqref="G5:G34">
    <cfRule type="cellIs" dxfId="35" priority="1" operator="greaterThan">
      <formula>141</formula>
    </cfRule>
  </conditionalFormatting>
  <conditionalFormatting sqref="G5:G34">
    <cfRule type="cellIs" dxfId="34" priority="2" operator="greaterThan">
      <formula>141</formula>
    </cfRule>
  </conditionalFormatting>
  <conditionalFormatting sqref="G5:G34">
    <cfRule type="cellIs" dxfId="33" priority="3" operator="between">
      <formula>117</formula>
      <formula>141</formula>
    </cfRule>
  </conditionalFormatting>
  <conditionalFormatting sqref="G5:G34">
    <cfRule type="cellIs" dxfId="32" priority="4" operator="between">
      <formula>99</formula>
      <formula>116</formula>
    </cfRule>
  </conditionalFormatting>
  <conditionalFormatting sqref="G5:G34">
    <cfRule type="cellIs" dxfId="31" priority="5" operator="between">
      <formula>72</formula>
      <formula>98</formula>
    </cfRule>
  </conditionalFormatting>
  <conditionalFormatting sqref="G5:G34">
    <cfRule type="cellIs" dxfId="30" priority="6" operator="lessThan">
      <formula>72</formula>
    </cfRule>
  </conditionalFormatting>
  <pageMargins left="0.7" right="0.7" top="0.75" bottom="0.75" header="0.3" footer="0.3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:H70"/>
  <sheetViews>
    <sheetView zoomScale="68" workbookViewId="0">
      <selection activeCell="L12" sqref="L12"/>
    </sheetView>
  </sheetViews>
  <sheetFormatPr baseColWidth="10" defaultColWidth="11.42578125" defaultRowHeight="15" x14ac:dyDescent="0.25"/>
  <cols>
    <col min="1" max="1" width="11.42578125" style="1"/>
    <col min="2" max="2" width="5.140625" style="1" customWidth="1"/>
    <col min="3" max="3" width="23.5703125" style="1" customWidth="1"/>
    <col min="4" max="4" width="20.7109375" style="2" customWidth="1"/>
    <col min="5" max="5" width="24.28515625" style="1" customWidth="1"/>
    <col min="6" max="6" width="24" style="1" customWidth="1"/>
    <col min="7" max="7" width="22.28515625" style="1" customWidth="1"/>
    <col min="8" max="8" width="34.42578125" style="1" customWidth="1"/>
    <col min="9" max="16384" width="11.42578125" style="1"/>
  </cols>
  <sheetData>
    <row r="2" spans="2:8" x14ac:dyDescent="0.25">
      <c r="C2" s="3" t="s">
        <v>0</v>
      </c>
      <c r="D2" s="4" t="s">
        <v>269</v>
      </c>
      <c r="F2" s="3" t="s">
        <v>2</v>
      </c>
      <c r="G2" s="3" t="s">
        <v>270</v>
      </c>
    </row>
    <row r="4" spans="2:8" x14ac:dyDescent="0.25">
      <c r="C4" s="5" t="s">
        <v>4</v>
      </c>
      <c r="D4" s="5" t="s">
        <v>5</v>
      </c>
      <c r="E4" s="6" t="s">
        <v>6</v>
      </c>
      <c r="F4" s="6" t="s">
        <v>7</v>
      </c>
      <c r="G4" s="6" t="s">
        <v>8</v>
      </c>
      <c r="H4" s="6" t="s">
        <v>9</v>
      </c>
    </row>
    <row r="5" spans="2:8" x14ac:dyDescent="0.25">
      <c r="B5" s="4">
        <v>1</v>
      </c>
      <c r="C5" s="37" t="s">
        <v>388</v>
      </c>
      <c r="D5" s="37" t="s">
        <v>389</v>
      </c>
      <c r="E5" s="8">
        <v>104</v>
      </c>
      <c r="F5" s="8"/>
      <c r="G5" s="8"/>
      <c r="H5" s="8"/>
    </row>
    <row r="6" spans="2:8" x14ac:dyDescent="0.25">
      <c r="B6" s="4">
        <v>2</v>
      </c>
      <c r="C6" s="37" t="s">
        <v>390</v>
      </c>
      <c r="D6" s="37" t="s">
        <v>391</v>
      </c>
      <c r="E6" s="8">
        <v>38</v>
      </c>
      <c r="F6" s="8"/>
      <c r="G6" s="8"/>
      <c r="H6" s="8"/>
    </row>
    <row r="7" spans="2:8" x14ac:dyDescent="0.25">
      <c r="B7" s="4">
        <v>3</v>
      </c>
      <c r="C7" s="37" t="s">
        <v>20</v>
      </c>
      <c r="D7" s="37" t="s">
        <v>392</v>
      </c>
      <c r="E7" s="8">
        <v>93</v>
      </c>
      <c r="F7" s="8"/>
      <c r="G7" s="8"/>
      <c r="H7" s="8"/>
    </row>
    <row r="8" spans="2:8" x14ac:dyDescent="0.25">
      <c r="B8" s="4">
        <v>4</v>
      </c>
      <c r="C8" s="37" t="s">
        <v>232</v>
      </c>
      <c r="D8" s="37" t="s">
        <v>393</v>
      </c>
      <c r="E8" s="24" t="s">
        <v>179</v>
      </c>
      <c r="F8" s="8"/>
      <c r="G8" s="8"/>
      <c r="H8" s="8" t="s">
        <v>99</v>
      </c>
    </row>
    <row r="9" spans="2:8" ht="15" customHeight="1" x14ac:dyDescent="0.25">
      <c r="B9" s="4">
        <v>5</v>
      </c>
      <c r="C9" s="37" t="s">
        <v>232</v>
      </c>
      <c r="D9" s="37" t="s">
        <v>394</v>
      </c>
      <c r="E9" s="8">
        <v>30</v>
      </c>
      <c r="F9" s="8"/>
      <c r="G9" s="8"/>
      <c r="H9" s="8"/>
    </row>
    <row r="10" spans="2:8" x14ac:dyDescent="0.25">
      <c r="B10" s="4">
        <v>6</v>
      </c>
      <c r="C10" s="37" t="s">
        <v>151</v>
      </c>
      <c r="D10" s="37" t="s">
        <v>395</v>
      </c>
      <c r="E10" s="8">
        <v>32</v>
      </c>
      <c r="F10" s="8"/>
      <c r="G10" s="8"/>
      <c r="H10" s="8"/>
    </row>
    <row r="11" spans="2:8" x14ac:dyDescent="0.25">
      <c r="B11" s="4">
        <v>7</v>
      </c>
      <c r="C11" s="37" t="s">
        <v>36</v>
      </c>
      <c r="D11" s="37" t="s">
        <v>396</v>
      </c>
      <c r="E11" s="8">
        <v>75</v>
      </c>
      <c r="F11" s="8"/>
      <c r="G11" s="8"/>
      <c r="H11" s="8"/>
    </row>
    <row r="12" spans="2:8" x14ac:dyDescent="0.25">
      <c r="B12" s="4">
        <v>8</v>
      </c>
      <c r="C12" s="37" t="s">
        <v>397</v>
      </c>
      <c r="D12" s="37" t="s">
        <v>398</v>
      </c>
      <c r="E12" s="8">
        <v>26</v>
      </c>
      <c r="F12" s="8"/>
      <c r="G12" s="8"/>
      <c r="H12" s="8"/>
    </row>
    <row r="13" spans="2:8" x14ac:dyDescent="0.25">
      <c r="B13" s="4">
        <v>9</v>
      </c>
      <c r="C13" s="37" t="s">
        <v>192</v>
      </c>
      <c r="D13" s="37" t="s">
        <v>399</v>
      </c>
      <c r="E13" s="8">
        <v>142</v>
      </c>
      <c r="F13" s="8"/>
      <c r="G13" s="8"/>
      <c r="H13" s="8"/>
    </row>
    <row r="14" spans="2:8" x14ac:dyDescent="0.25">
      <c r="B14" s="4">
        <v>10</v>
      </c>
      <c r="C14" s="37" t="s">
        <v>400</v>
      </c>
      <c r="D14" s="37" t="s">
        <v>401</v>
      </c>
      <c r="E14" s="24" t="s">
        <v>179</v>
      </c>
      <c r="F14" s="8"/>
      <c r="G14" s="8"/>
      <c r="H14" s="8" t="s">
        <v>99</v>
      </c>
    </row>
    <row r="15" spans="2:8" x14ac:dyDescent="0.25">
      <c r="B15" s="4">
        <v>11</v>
      </c>
      <c r="C15" s="37" t="s">
        <v>402</v>
      </c>
      <c r="D15" s="37" t="s">
        <v>403</v>
      </c>
      <c r="E15" s="24" t="s">
        <v>66</v>
      </c>
      <c r="F15" s="8"/>
      <c r="G15" s="8"/>
      <c r="H15" s="8" t="s">
        <v>99</v>
      </c>
    </row>
    <row r="16" spans="2:8" ht="15" customHeight="1" x14ac:dyDescent="0.25">
      <c r="B16" s="4">
        <v>12</v>
      </c>
      <c r="C16" s="37" t="s">
        <v>106</v>
      </c>
      <c r="D16" s="37" t="s">
        <v>404</v>
      </c>
      <c r="E16" s="8" t="s">
        <v>273</v>
      </c>
      <c r="F16" s="8"/>
      <c r="G16" s="8"/>
      <c r="H16" s="8"/>
    </row>
    <row r="17" spans="2:8" x14ac:dyDescent="0.25">
      <c r="B17" s="4">
        <v>13</v>
      </c>
      <c r="C17" s="37" t="s">
        <v>113</v>
      </c>
      <c r="D17" s="37" t="s">
        <v>405</v>
      </c>
      <c r="E17" s="8">
        <v>31</v>
      </c>
      <c r="F17" s="8"/>
      <c r="G17" s="8"/>
      <c r="H17" s="8"/>
    </row>
    <row r="18" spans="2:8" x14ac:dyDescent="0.25">
      <c r="B18" s="4">
        <v>14</v>
      </c>
      <c r="C18" s="37" t="s">
        <v>406</v>
      </c>
      <c r="D18" s="37" t="s">
        <v>407</v>
      </c>
      <c r="E18" s="8">
        <v>74</v>
      </c>
      <c r="F18" s="8"/>
      <c r="G18" s="8"/>
      <c r="H18" s="8"/>
    </row>
    <row r="19" spans="2:8" x14ac:dyDescent="0.25">
      <c r="B19" s="4">
        <v>15</v>
      </c>
      <c r="C19" s="37" t="s">
        <v>408</v>
      </c>
      <c r="D19" s="37" t="s">
        <v>409</v>
      </c>
      <c r="E19" s="8">
        <v>133</v>
      </c>
      <c r="F19" s="8"/>
      <c r="G19" s="8"/>
      <c r="H19" s="8"/>
    </row>
    <row r="20" spans="2:8" x14ac:dyDescent="0.25">
      <c r="B20" s="4">
        <v>16</v>
      </c>
      <c r="C20" s="11"/>
      <c r="D20" s="11"/>
      <c r="E20" s="8"/>
      <c r="F20" s="8"/>
      <c r="G20" s="8"/>
      <c r="H20" s="8"/>
    </row>
    <row r="21" spans="2:8" x14ac:dyDescent="0.25">
      <c r="B21" s="4">
        <v>17</v>
      </c>
      <c r="C21" s="11"/>
      <c r="D21" s="11"/>
      <c r="E21" s="8"/>
      <c r="F21" s="8"/>
      <c r="G21" s="8"/>
      <c r="H21" s="4"/>
    </row>
    <row r="22" spans="2:8" x14ac:dyDescent="0.25">
      <c r="B22" s="4">
        <v>18</v>
      </c>
      <c r="C22" s="11"/>
      <c r="D22" s="11"/>
      <c r="E22" s="8"/>
      <c r="F22" s="8"/>
      <c r="G22" s="8"/>
      <c r="H22" s="4"/>
    </row>
    <row r="23" spans="2:8" x14ac:dyDescent="0.25">
      <c r="B23" s="4">
        <v>19</v>
      </c>
      <c r="C23" s="3"/>
      <c r="D23" s="3"/>
      <c r="E23" s="8"/>
      <c r="F23" s="8"/>
      <c r="G23" s="8"/>
      <c r="H23" s="4"/>
    </row>
    <row r="24" spans="2:8" x14ac:dyDescent="0.25">
      <c r="B24" s="4">
        <v>20</v>
      </c>
      <c r="C24" s="10"/>
      <c r="D24" s="10"/>
      <c r="E24" s="8"/>
      <c r="F24" s="8"/>
      <c r="G24" s="8"/>
      <c r="H24" s="4"/>
    </row>
    <row r="25" spans="2:8" x14ac:dyDescent="0.25">
      <c r="B25" s="4">
        <v>21</v>
      </c>
      <c r="C25" s="10"/>
      <c r="D25" s="10"/>
      <c r="E25" s="8"/>
      <c r="F25" s="8"/>
      <c r="G25" s="4"/>
      <c r="H25" s="4"/>
    </row>
    <row r="26" spans="2:8" x14ac:dyDescent="0.25">
      <c r="B26" s="4">
        <v>22</v>
      </c>
      <c r="C26" s="10"/>
      <c r="D26" s="10"/>
      <c r="E26" s="8"/>
      <c r="F26" s="8"/>
      <c r="G26" s="4"/>
      <c r="H26" s="4"/>
    </row>
    <row r="27" spans="2:8" x14ac:dyDescent="0.25">
      <c r="B27" s="4">
        <v>23</v>
      </c>
      <c r="C27" s="10"/>
      <c r="D27" s="10"/>
      <c r="E27" s="8"/>
      <c r="F27" s="8"/>
      <c r="G27" s="4"/>
      <c r="H27" s="4"/>
    </row>
    <row r="28" spans="2:8" x14ac:dyDescent="0.25">
      <c r="B28" s="4">
        <v>24</v>
      </c>
      <c r="C28" s="10"/>
      <c r="D28" s="10"/>
      <c r="E28" s="8"/>
      <c r="F28" s="8"/>
      <c r="G28" s="8"/>
      <c r="H28" s="4"/>
    </row>
    <row r="29" spans="2:8" x14ac:dyDescent="0.25">
      <c r="B29" s="4">
        <v>25</v>
      </c>
      <c r="C29" s="10"/>
      <c r="D29" s="10"/>
      <c r="E29" s="8"/>
      <c r="F29" s="8"/>
      <c r="G29" s="8"/>
      <c r="H29" s="4"/>
    </row>
    <row r="30" spans="2:8" x14ac:dyDescent="0.25">
      <c r="B30" s="4">
        <v>26</v>
      </c>
      <c r="C30" s="10"/>
      <c r="D30" s="10"/>
      <c r="E30" s="8"/>
      <c r="F30" s="8"/>
      <c r="G30" s="8"/>
      <c r="H30" s="4"/>
    </row>
    <row r="31" spans="2:8" x14ac:dyDescent="0.25">
      <c r="B31" s="4">
        <v>27</v>
      </c>
      <c r="C31" s="3"/>
      <c r="D31" s="3"/>
      <c r="E31" s="8"/>
      <c r="F31" s="8"/>
      <c r="G31" s="8"/>
      <c r="H31" s="4"/>
    </row>
    <row r="32" spans="2:8" x14ac:dyDescent="0.25">
      <c r="B32" s="4">
        <v>28</v>
      </c>
      <c r="C32" s="3"/>
      <c r="D32" s="3"/>
      <c r="E32" s="8"/>
      <c r="F32" s="8"/>
      <c r="G32" s="8"/>
      <c r="H32" s="4"/>
    </row>
    <row r="33" spans="2:8" x14ac:dyDescent="0.25">
      <c r="B33" s="4">
        <v>29</v>
      </c>
      <c r="C33" s="11"/>
      <c r="D33" s="11"/>
      <c r="E33" s="8"/>
      <c r="F33" s="8"/>
      <c r="G33" s="8"/>
      <c r="H33" s="4"/>
    </row>
    <row r="34" spans="2:8" x14ac:dyDescent="0.25">
      <c r="B34" s="4">
        <v>30</v>
      </c>
      <c r="C34" s="3"/>
      <c r="D34" s="3"/>
      <c r="E34" s="8"/>
      <c r="F34" s="8"/>
      <c r="G34" s="8"/>
      <c r="H34" s="4"/>
    </row>
    <row r="35" spans="2:8" x14ac:dyDescent="0.25">
      <c r="B35" s="2"/>
      <c r="E35" s="2"/>
    </row>
    <row r="36" spans="2:8" x14ac:dyDescent="0.25">
      <c r="C36" s="12"/>
    </row>
    <row r="37" spans="2:8" ht="45" x14ac:dyDescent="0.25">
      <c r="C37" s="8" t="s">
        <v>58</v>
      </c>
      <c r="D37" s="8" t="s">
        <v>338</v>
      </c>
      <c r="E37" s="13"/>
    </row>
    <row r="38" spans="2:8" x14ac:dyDescent="0.25">
      <c r="C38" s="14" t="s">
        <v>339</v>
      </c>
      <c r="D38" s="4">
        <f>COUNTIF(E5:E34,"&lt;72")</f>
        <v>5</v>
      </c>
      <c r="E38" s="2"/>
    </row>
    <row r="39" spans="2:8" x14ac:dyDescent="0.25">
      <c r="C39" s="15" t="s">
        <v>340</v>
      </c>
      <c r="D39" s="30">
        <f>SUMPRODUCT((E5:E34&gt;=72)*(E5:E34&lt;=98))</f>
        <v>3</v>
      </c>
      <c r="E39" s="2"/>
    </row>
    <row r="40" spans="2:8" x14ac:dyDescent="0.25">
      <c r="C40" s="16" t="s">
        <v>341</v>
      </c>
      <c r="D40" s="31">
        <f>SUMPRODUCT((E5:E34&gt;=99)*(E5:E34&lt;=116))</f>
        <v>1</v>
      </c>
      <c r="E40" s="2"/>
    </row>
    <row r="41" spans="2:8" x14ac:dyDescent="0.25">
      <c r="C41" s="17" t="s">
        <v>342</v>
      </c>
      <c r="D41" s="32">
        <f>SUMPRODUCT((E5:E34&gt;=117)*(E5:E34&lt;=141))</f>
        <v>1</v>
      </c>
      <c r="E41" s="2"/>
    </row>
    <row r="42" spans="2:8" x14ac:dyDescent="0.25">
      <c r="C42" s="18" t="s">
        <v>343</v>
      </c>
      <c r="D42" s="33">
        <f>COUNTIF(E5:E34,"&gt;141")</f>
        <v>1</v>
      </c>
      <c r="E42" s="2"/>
    </row>
    <row r="43" spans="2:8" x14ac:dyDescent="0.25">
      <c r="C43" s="19" t="s">
        <v>65</v>
      </c>
      <c r="D43" s="20">
        <f>SUM(D38:D42)</f>
        <v>11</v>
      </c>
      <c r="E43" s="2"/>
    </row>
    <row r="44" spans="2:8" x14ac:dyDescent="0.25">
      <c r="C44" s="21" t="s">
        <v>66</v>
      </c>
      <c r="D44" s="22">
        <f>COUNTIF(E5:E34,"Non évaluable")</f>
        <v>2</v>
      </c>
      <c r="E44" s="2"/>
    </row>
    <row r="45" spans="2:8" x14ac:dyDescent="0.25">
      <c r="C45" s="23" t="s">
        <v>67</v>
      </c>
      <c r="D45" s="4">
        <f>COUNTIF(E5:E34,"Absent")</f>
        <v>0</v>
      </c>
      <c r="E45" s="2"/>
    </row>
    <row r="46" spans="2:8" x14ac:dyDescent="0.25">
      <c r="C46" s="19" t="s">
        <v>68</v>
      </c>
      <c r="D46" s="20">
        <f>SUM(D43:D45)</f>
        <v>13</v>
      </c>
      <c r="E46" s="2"/>
    </row>
    <row r="49" spans="3:4" ht="45" x14ac:dyDescent="0.25">
      <c r="C49" s="8" t="s">
        <v>69</v>
      </c>
      <c r="D49" s="8" t="s">
        <v>338</v>
      </c>
    </row>
    <row r="50" spans="3:4" x14ac:dyDescent="0.25">
      <c r="C50" s="14" t="s">
        <v>339</v>
      </c>
      <c r="D50" s="34">
        <f>COUNTIF(F5:F34,"&lt;72")</f>
        <v>0</v>
      </c>
    </row>
    <row r="51" spans="3:4" x14ac:dyDescent="0.25">
      <c r="C51" s="15" t="s">
        <v>340</v>
      </c>
      <c r="D51" s="30">
        <f>SUMPRODUCT((F5:F34&gt;=72)*(F5:F34&lt;=98))</f>
        <v>0</v>
      </c>
    </row>
    <row r="52" spans="3:4" x14ac:dyDescent="0.25">
      <c r="C52" s="16" t="s">
        <v>341</v>
      </c>
      <c r="D52" s="31">
        <f>SUMPRODUCT((F5:F34&gt;=99)*(F5:F34&lt;=116))</f>
        <v>0</v>
      </c>
    </row>
    <row r="53" spans="3:4" x14ac:dyDescent="0.25">
      <c r="C53" s="17" t="s">
        <v>342</v>
      </c>
      <c r="D53" s="32">
        <f>SUMPRODUCT((F5:F34&gt;=117)*(F5:F34&lt;=141))</f>
        <v>0</v>
      </c>
    </row>
    <row r="54" spans="3:4" x14ac:dyDescent="0.25">
      <c r="C54" s="18" t="s">
        <v>343</v>
      </c>
      <c r="D54" s="33">
        <f>COUNTIF(F5:F34,"&gt;141")</f>
        <v>0</v>
      </c>
    </row>
    <row r="55" spans="3:4" x14ac:dyDescent="0.25">
      <c r="C55" s="19" t="s">
        <v>65</v>
      </c>
      <c r="D55" s="20">
        <f>SUM(D50:D54)</f>
        <v>0</v>
      </c>
    </row>
    <row r="56" spans="3:4" x14ac:dyDescent="0.25">
      <c r="C56" s="21" t="s">
        <v>66</v>
      </c>
      <c r="D56" s="22">
        <f>COUNTIF(F5:F34,"Non évaluable")</f>
        <v>0</v>
      </c>
    </row>
    <row r="57" spans="3:4" x14ac:dyDescent="0.25">
      <c r="C57" s="23" t="s">
        <v>67</v>
      </c>
      <c r="D57" s="4">
        <f>COUNTIF(F5:F34,"Absent")</f>
        <v>0</v>
      </c>
    </row>
    <row r="58" spans="3:4" x14ac:dyDescent="0.25">
      <c r="C58" s="19" t="s">
        <v>68</v>
      </c>
      <c r="D58" s="20">
        <f>SUM(D55:D57)</f>
        <v>0</v>
      </c>
    </row>
    <row r="61" spans="3:4" ht="45" x14ac:dyDescent="0.25">
      <c r="C61" s="8" t="s">
        <v>70</v>
      </c>
      <c r="D61" s="8" t="s">
        <v>338</v>
      </c>
    </row>
    <row r="62" spans="3:4" x14ac:dyDescent="0.25">
      <c r="C62" s="14" t="s">
        <v>339</v>
      </c>
      <c r="D62" s="35">
        <f>COUNTIF(G5:G34,"&lt;72")</f>
        <v>0</v>
      </c>
    </row>
    <row r="63" spans="3:4" x14ac:dyDescent="0.25">
      <c r="C63" s="15" t="s">
        <v>340</v>
      </c>
      <c r="D63" s="30">
        <f>SUMPRODUCT((G5:G34&gt;=72)*(G5:G34&lt;=98))</f>
        <v>0</v>
      </c>
    </row>
    <row r="64" spans="3:4" x14ac:dyDescent="0.25">
      <c r="C64" s="16" t="s">
        <v>341</v>
      </c>
      <c r="D64" s="36">
        <f>SUMPRODUCT((G5:G34&gt;=99)*(G5:G34&lt;=116))</f>
        <v>0</v>
      </c>
    </row>
    <row r="65" spans="3:4" x14ac:dyDescent="0.25">
      <c r="C65" s="17" t="s">
        <v>342</v>
      </c>
      <c r="D65" s="32">
        <f>SUMPRODUCT((G5:G34&gt;=117)*(G5:G34&lt;=141))</f>
        <v>0</v>
      </c>
    </row>
    <row r="66" spans="3:4" x14ac:dyDescent="0.25">
      <c r="C66" s="18" t="s">
        <v>343</v>
      </c>
      <c r="D66" s="33">
        <f>COUNTIF(G5:G34,"&gt;141")</f>
        <v>0</v>
      </c>
    </row>
    <row r="67" spans="3:4" x14ac:dyDescent="0.25">
      <c r="C67" s="19" t="s">
        <v>65</v>
      </c>
      <c r="D67" s="20">
        <f>SUM(D62:D66)</f>
        <v>0</v>
      </c>
    </row>
    <row r="68" spans="3:4" x14ac:dyDescent="0.25">
      <c r="C68" s="21" t="s">
        <v>66</v>
      </c>
      <c r="D68" s="22">
        <f>COUNTIF(G5:G34,"Non évaluable")</f>
        <v>0</v>
      </c>
    </row>
    <row r="69" spans="3:4" x14ac:dyDescent="0.25">
      <c r="C69" s="23" t="s">
        <v>67</v>
      </c>
      <c r="D69" s="4">
        <f>COUNTIF(G5:G34,"Absent")</f>
        <v>0</v>
      </c>
    </row>
    <row r="70" spans="3:4" x14ac:dyDescent="0.25">
      <c r="C70" s="19" t="s">
        <v>68</v>
      </c>
      <c r="D70" s="20">
        <f>SUM(D67:D69)</f>
        <v>0</v>
      </c>
    </row>
  </sheetData>
  <conditionalFormatting sqref="D38">
    <cfRule type="cellIs" dxfId="29" priority="30" operator="lessThan">
      <formula>72</formula>
    </cfRule>
  </conditionalFormatting>
  <conditionalFormatting sqref="D39">
    <cfRule type="cellIs" dxfId="28" priority="29" operator="between">
      <formula>72</formula>
      <formula>98</formula>
    </cfRule>
  </conditionalFormatting>
  <conditionalFormatting sqref="E20:E34">
    <cfRule type="cellIs" dxfId="27" priority="22" operator="greaterThan">
      <formula>141</formula>
    </cfRule>
  </conditionalFormatting>
  <conditionalFormatting sqref="E20:E34">
    <cfRule type="cellIs" dxfId="26" priority="23" operator="greaterThan">
      <formula>141</formula>
    </cfRule>
  </conditionalFormatting>
  <conditionalFormatting sqref="E20:E34">
    <cfRule type="cellIs" dxfId="25" priority="24" operator="between">
      <formula>117</formula>
      <formula>141</formula>
    </cfRule>
  </conditionalFormatting>
  <conditionalFormatting sqref="E20:E34">
    <cfRule type="cellIs" dxfId="24" priority="25" operator="between">
      <formula>99</formula>
      <formula>116</formula>
    </cfRule>
  </conditionalFormatting>
  <conditionalFormatting sqref="E20:E34">
    <cfRule type="cellIs" dxfId="23" priority="26" operator="between">
      <formula>72</formula>
      <formula>98</formula>
    </cfRule>
  </conditionalFormatting>
  <conditionalFormatting sqref="E20:E34">
    <cfRule type="cellIs" dxfId="22" priority="27" operator="lessThan">
      <formula>72</formula>
    </cfRule>
  </conditionalFormatting>
  <conditionalFormatting sqref="E20:E34">
    <cfRule type="cellIs" dxfId="21" priority="28" operator="lessThan">
      <formula>72</formula>
    </cfRule>
  </conditionalFormatting>
  <conditionalFormatting sqref="F20:F34">
    <cfRule type="cellIs" dxfId="20" priority="14" operator="greaterThan">
      <formula>141</formula>
    </cfRule>
  </conditionalFormatting>
  <conditionalFormatting sqref="F20:F34">
    <cfRule type="cellIs" dxfId="19" priority="15" operator="greaterThan">
      <formula>141</formula>
    </cfRule>
  </conditionalFormatting>
  <conditionalFormatting sqref="F20:F34">
    <cfRule type="cellIs" dxfId="18" priority="16" operator="greaterThan">
      <formula>141</formula>
    </cfRule>
  </conditionalFormatting>
  <conditionalFormatting sqref="F20:F34">
    <cfRule type="cellIs" dxfId="17" priority="17" operator="greaterThan">
      <formula>141</formula>
    </cfRule>
  </conditionalFormatting>
  <conditionalFormatting sqref="F20:F34">
    <cfRule type="cellIs" dxfId="16" priority="18" operator="between">
      <formula>117</formula>
      <formula>141</formula>
    </cfRule>
  </conditionalFormatting>
  <conditionalFormatting sqref="F20:F34">
    <cfRule type="cellIs" dxfId="15" priority="19" operator="between">
      <formula>99</formula>
      <formula>116</formula>
    </cfRule>
  </conditionalFormatting>
  <conditionalFormatting sqref="F20:F34">
    <cfRule type="cellIs" dxfId="14" priority="20" operator="between">
      <formula>72</formula>
      <formula>98</formula>
    </cfRule>
  </conditionalFormatting>
  <conditionalFormatting sqref="F20:F34">
    <cfRule type="cellIs" dxfId="13" priority="21" operator="lessThan">
      <formula>72</formula>
    </cfRule>
  </conditionalFormatting>
  <conditionalFormatting sqref="G20:G34">
    <cfRule type="cellIs" dxfId="12" priority="8" operator="greaterThan">
      <formula>141</formula>
    </cfRule>
  </conditionalFormatting>
  <conditionalFormatting sqref="G20:G34">
    <cfRule type="cellIs" dxfId="11" priority="9" operator="greaterThan">
      <formula>141</formula>
    </cfRule>
  </conditionalFormatting>
  <conditionalFormatting sqref="G20:G34">
    <cfRule type="cellIs" dxfId="10" priority="10" operator="between">
      <formula>117</formula>
      <formula>141</formula>
    </cfRule>
  </conditionalFormatting>
  <conditionalFormatting sqref="G20:G34">
    <cfRule type="cellIs" dxfId="9" priority="11" operator="between">
      <formula>99</formula>
      <formula>116</formula>
    </cfRule>
  </conditionalFormatting>
  <conditionalFormatting sqref="G20:G34">
    <cfRule type="cellIs" dxfId="8" priority="12" operator="between">
      <formula>72</formula>
      <formula>98</formula>
    </cfRule>
  </conditionalFormatting>
  <conditionalFormatting sqref="G20:G34">
    <cfRule type="cellIs" dxfId="7" priority="13" operator="lessThan">
      <formula>72</formula>
    </cfRule>
  </conditionalFormatting>
  <conditionalFormatting sqref="E5:G19">
    <cfRule type="containsText" dxfId="6" priority="1" operator="containsText" text="Non évaluable">
      <formula>NOT(ISERROR(SEARCH("Non évaluable",E5)))</formula>
    </cfRule>
  </conditionalFormatting>
  <conditionalFormatting sqref="E5:G19">
    <cfRule type="containsText" dxfId="5" priority="2" operator="containsText" text="Absent">
      <formula>NOT(ISERROR(SEARCH("Absent",E5)))</formula>
    </cfRule>
  </conditionalFormatting>
  <conditionalFormatting sqref="E5:G19">
    <cfRule type="cellIs" dxfId="4" priority="3" operator="lessThan">
      <formula>40</formula>
    </cfRule>
  </conditionalFormatting>
  <conditionalFormatting sqref="E5:G19">
    <cfRule type="cellIs" dxfId="3" priority="4" operator="between">
      <formula>40</formula>
      <formula>69</formula>
    </cfRule>
  </conditionalFormatting>
  <conditionalFormatting sqref="E5:G19">
    <cfRule type="cellIs" dxfId="2" priority="5" operator="between">
      <formula>70</formula>
      <formula>80</formula>
    </cfRule>
  </conditionalFormatting>
  <conditionalFormatting sqref="E5:G19">
    <cfRule type="cellIs" dxfId="1" priority="6" operator="between">
      <formula>81</formula>
      <formula>101</formula>
    </cfRule>
  </conditionalFormatting>
  <conditionalFormatting sqref="E5:G19">
    <cfRule type="cellIs" dxfId="0" priority="7" operator="greaterThan">
      <formula>101</formula>
    </cfRule>
  </conditionalFormatting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fluence CE2 A</vt:lpstr>
      <vt:lpstr>fluence CE2 B</vt:lpstr>
      <vt:lpstr>fluence CM1 A</vt:lpstr>
      <vt:lpstr>fluence CM1 B</vt:lpstr>
      <vt:lpstr>fluence CM1 C</vt:lpstr>
      <vt:lpstr>fluence  CM1 (CM1 CM2)</vt:lpstr>
      <vt:lpstr>fluence CM2 A </vt:lpstr>
      <vt:lpstr>fluence CM2 B</vt:lpstr>
      <vt:lpstr>fluence CM2 (CM1 CM2 )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DESTOUESSE</dc:creator>
  <cp:lastModifiedBy>mpepin</cp:lastModifiedBy>
  <cp:revision>2</cp:revision>
  <dcterms:created xsi:type="dcterms:W3CDTF">2016-11-08T19:20:00Z</dcterms:created>
  <dcterms:modified xsi:type="dcterms:W3CDTF">2022-03-24T14:03:29Z</dcterms:modified>
</cp:coreProperties>
</file>