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pepin\Desktop\Etat saisies LSU RMM 08 01 2018\"/>
    </mc:Choice>
  </mc:AlternateContent>
  <bookViews>
    <workbookView xWindow="0" yWindow="0" windowWidth="16380" windowHeight="8190" tabRatio="987" activeTab="5"/>
  </bookViews>
  <sheets>
    <sheet name="Académie" sheetId="1" r:id="rId1"/>
    <sheet name="Cayenne1" sheetId="2" r:id="rId2"/>
    <sheet name="Cayenne2" sheetId="3" r:id="rId3"/>
    <sheet name="Kourou1" sheetId="4" r:id="rId4"/>
    <sheet name="Kourou2" sheetId="5" r:id="rId5"/>
    <sheet name="Maroni" sheetId="6" r:id="rId6"/>
    <sheet name="Matoury1" sheetId="7" r:id="rId7"/>
    <sheet name="Rémire" sheetId="8" r:id="rId8"/>
    <sheet name="St-Laurent1" sheetId="9" r:id="rId9"/>
    <sheet name="St-Laurent2" sheetId="10" r:id="rId10"/>
    <sheet name="St-Laurent3" sheetId="11" r:id="rId11"/>
    <sheet name="Ecoles privées" sheetId="12" r:id="rId12"/>
    <sheet name="Comparaisons" sheetId="13" r:id="rId13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9" i="8" l="1"/>
  <c r="E11" i="1" s="1"/>
  <c r="J6" i="8"/>
  <c r="K6" i="8" s="1"/>
  <c r="I8" i="8"/>
  <c r="J9" i="8"/>
  <c r="K9" i="8" s="1"/>
  <c r="J10" i="8"/>
  <c r="K10" i="8" s="1"/>
  <c r="I13" i="8"/>
  <c r="J14" i="8"/>
  <c r="K14" i="8" s="1"/>
  <c r="J17" i="8"/>
  <c r="K17" i="8" s="1"/>
  <c r="J18" i="8"/>
  <c r="K18" i="8" s="1"/>
  <c r="G30" i="13"/>
  <c r="D30" i="13"/>
  <c r="C30" i="13"/>
  <c r="F29" i="13"/>
  <c r="C29" i="13"/>
  <c r="G29" i="13" s="1"/>
  <c r="B29" i="13"/>
  <c r="C27" i="13"/>
  <c r="G27" i="13" s="1"/>
  <c r="E25" i="13"/>
  <c r="B25" i="13"/>
  <c r="H24" i="13"/>
  <c r="D24" i="13"/>
  <c r="G23" i="13"/>
  <c r="C23" i="13"/>
  <c r="E21" i="13"/>
  <c r="B21" i="13"/>
  <c r="F21" i="13" s="1"/>
  <c r="H20" i="13"/>
  <c r="D20" i="13"/>
  <c r="T15" i="13"/>
  <c r="H30" i="13" s="1"/>
  <c r="Q15" i="13"/>
  <c r="E30" i="13" s="1"/>
  <c r="N15" i="13"/>
  <c r="K15" i="13"/>
  <c r="H15" i="13"/>
  <c r="E15" i="13"/>
  <c r="B30" i="13" s="1"/>
  <c r="F30" i="13" s="1"/>
  <c r="T14" i="13"/>
  <c r="Q14" i="13"/>
  <c r="E29" i="13" s="1"/>
  <c r="N14" i="13"/>
  <c r="D29" i="13" s="1"/>
  <c r="K14" i="13"/>
  <c r="H29" i="13" s="1"/>
  <c r="H14" i="13"/>
  <c r="E14" i="13"/>
  <c r="T13" i="13"/>
  <c r="Q13" i="13"/>
  <c r="E28" i="13" s="1"/>
  <c r="N13" i="13"/>
  <c r="D28" i="13" s="1"/>
  <c r="K13" i="13"/>
  <c r="H28" i="13" s="1"/>
  <c r="H13" i="13"/>
  <c r="C28" i="13" s="1"/>
  <c r="E13" i="13"/>
  <c r="B28" i="13" s="1"/>
  <c r="F28" i="13" s="1"/>
  <c r="T12" i="13"/>
  <c r="Q12" i="13"/>
  <c r="E27" i="13" s="1"/>
  <c r="N12" i="13"/>
  <c r="D27" i="13" s="1"/>
  <c r="K12" i="13"/>
  <c r="H27" i="13" s="1"/>
  <c r="H12" i="13"/>
  <c r="E12" i="13"/>
  <c r="B27" i="13" s="1"/>
  <c r="T11" i="13"/>
  <c r="Q11" i="13"/>
  <c r="E26" i="13" s="1"/>
  <c r="N11" i="13"/>
  <c r="D26" i="13" s="1"/>
  <c r="K11" i="13"/>
  <c r="H26" i="13" s="1"/>
  <c r="H11" i="13"/>
  <c r="C26" i="13" s="1"/>
  <c r="E11" i="13"/>
  <c r="B26" i="13" s="1"/>
  <c r="F26" i="13" s="1"/>
  <c r="T10" i="13"/>
  <c r="Q10" i="13"/>
  <c r="N10" i="13"/>
  <c r="D25" i="13" s="1"/>
  <c r="K10" i="13"/>
  <c r="H25" i="13" s="1"/>
  <c r="H10" i="13"/>
  <c r="C25" i="13" s="1"/>
  <c r="E10" i="13"/>
  <c r="T9" i="13"/>
  <c r="Q9" i="13"/>
  <c r="E24" i="13" s="1"/>
  <c r="N9" i="13"/>
  <c r="K9" i="13"/>
  <c r="H9" i="13"/>
  <c r="C24" i="13" s="1"/>
  <c r="E9" i="13"/>
  <c r="B24" i="13" s="1"/>
  <c r="F24" i="13" s="1"/>
  <c r="T8" i="13"/>
  <c r="Q8" i="13"/>
  <c r="E23" i="13" s="1"/>
  <c r="N8" i="13"/>
  <c r="D23" i="13" s="1"/>
  <c r="K8" i="13"/>
  <c r="H23" i="13" s="1"/>
  <c r="H8" i="13"/>
  <c r="E8" i="13"/>
  <c r="B23" i="13" s="1"/>
  <c r="T7" i="13"/>
  <c r="Q7" i="13"/>
  <c r="E22" i="13" s="1"/>
  <c r="N7" i="13"/>
  <c r="D22" i="13" s="1"/>
  <c r="K7" i="13"/>
  <c r="H22" i="13" s="1"/>
  <c r="H7" i="13"/>
  <c r="C22" i="13" s="1"/>
  <c r="E7" i="13"/>
  <c r="B22" i="13" s="1"/>
  <c r="F22" i="13" s="1"/>
  <c r="T6" i="13"/>
  <c r="Q6" i="13"/>
  <c r="N6" i="13"/>
  <c r="D21" i="13" s="1"/>
  <c r="K6" i="13"/>
  <c r="H21" i="13" s="1"/>
  <c r="H6" i="13"/>
  <c r="C21" i="13" s="1"/>
  <c r="E6" i="13"/>
  <c r="T5" i="13"/>
  <c r="Q5" i="13"/>
  <c r="E20" i="13" s="1"/>
  <c r="N5" i="13"/>
  <c r="K5" i="13"/>
  <c r="H5" i="13"/>
  <c r="C20" i="13" s="1"/>
  <c r="E5" i="13"/>
  <c r="B20" i="13" s="1"/>
  <c r="F20" i="13" s="1"/>
  <c r="V16" i="12"/>
  <c r="W16" i="12" s="1"/>
  <c r="R17" i="1" s="1"/>
  <c r="U16" i="12"/>
  <c r="P17" i="1" s="1"/>
  <c r="T16" i="12"/>
  <c r="P16" i="12"/>
  <c r="O16" i="12"/>
  <c r="M16" i="12"/>
  <c r="Q16" i="12" s="1"/>
  <c r="R16" i="12" s="1"/>
  <c r="N17" i="1" s="1"/>
  <c r="H16" i="12"/>
  <c r="I16" i="12" s="1"/>
  <c r="F16" i="12"/>
  <c r="J16" i="12" s="1"/>
  <c r="G17" i="1" s="1"/>
  <c r="D16" i="12"/>
  <c r="A16" i="12"/>
  <c r="X15" i="12"/>
  <c r="Y15" i="12" s="1"/>
  <c r="W15" i="12"/>
  <c r="U15" i="12"/>
  <c r="Q15" i="12"/>
  <c r="R15" i="12" s="1"/>
  <c r="P15" i="12"/>
  <c r="N15" i="12"/>
  <c r="J15" i="12"/>
  <c r="K15" i="12" s="1"/>
  <c r="I15" i="12"/>
  <c r="G15" i="12"/>
  <c r="Y14" i="12"/>
  <c r="X14" i="12"/>
  <c r="W14" i="12"/>
  <c r="U14" i="12"/>
  <c r="R14" i="12"/>
  <c r="Q14" i="12"/>
  <c r="P14" i="12"/>
  <c r="N14" i="12"/>
  <c r="J14" i="12"/>
  <c r="K14" i="12" s="1"/>
  <c r="I14" i="12"/>
  <c r="G14" i="12"/>
  <c r="Y13" i="12"/>
  <c r="X13" i="12"/>
  <c r="W13" i="12"/>
  <c r="U13" i="12"/>
  <c r="R13" i="12"/>
  <c r="Q13" i="12"/>
  <c r="P13" i="12"/>
  <c r="N13" i="12"/>
  <c r="J13" i="12"/>
  <c r="K13" i="12" s="1"/>
  <c r="I13" i="12"/>
  <c r="G13" i="12"/>
  <c r="Y11" i="12"/>
  <c r="X11" i="12"/>
  <c r="W11" i="12"/>
  <c r="U11" i="12"/>
  <c r="R11" i="12"/>
  <c r="Q11" i="12"/>
  <c r="P11" i="12"/>
  <c r="N11" i="12"/>
  <c r="J11" i="12"/>
  <c r="K11" i="12" s="1"/>
  <c r="I11" i="12"/>
  <c r="G11" i="12"/>
  <c r="Y10" i="12"/>
  <c r="X10" i="12"/>
  <c r="W10" i="12"/>
  <c r="U10" i="12"/>
  <c r="R10" i="12"/>
  <c r="Q10" i="12"/>
  <c r="P10" i="12"/>
  <c r="N10" i="12"/>
  <c r="J10" i="12"/>
  <c r="K10" i="12" s="1"/>
  <c r="I10" i="12"/>
  <c r="G10" i="12"/>
  <c r="Y9" i="12"/>
  <c r="X9" i="12"/>
  <c r="W9" i="12"/>
  <c r="U9" i="12"/>
  <c r="R9" i="12"/>
  <c r="Q9" i="12"/>
  <c r="P9" i="12"/>
  <c r="N9" i="12"/>
  <c r="J9" i="12"/>
  <c r="K9" i="12" s="1"/>
  <c r="I9" i="12"/>
  <c r="G9" i="12"/>
  <c r="Y8" i="12"/>
  <c r="X8" i="12"/>
  <c r="W8" i="12"/>
  <c r="U8" i="12"/>
  <c r="R8" i="12"/>
  <c r="Q8" i="12"/>
  <c r="P8" i="12"/>
  <c r="N8" i="12"/>
  <c r="J8" i="12"/>
  <c r="K8" i="12" s="1"/>
  <c r="I8" i="12"/>
  <c r="G8" i="12"/>
  <c r="Y7" i="12"/>
  <c r="X7" i="12"/>
  <c r="W7" i="12"/>
  <c r="U7" i="12"/>
  <c r="R7" i="12"/>
  <c r="Q7" i="12"/>
  <c r="P7" i="12"/>
  <c r="N7" i="12"/>
  <c r="K7" i="12"/>
  <c r="J7" i="12"/>
  <c r="I7" i="12"/>
  <c r="G7" i="12"/>
  <c r="Y6" i="12"/>
  <c r="X6" i="12"/>
  <c r="X16" i="12" s="1"/>
  <c r="Y16" i="12" s="1"/>
  <c r="T17" i="1" s="1"/>
  <c r="W6" i="12"/>
  <c r="U6" i="12"/>
  <c r="R6" i="12"/>
  <c r="Q6" i="12"/>
  <c r="P6" i="12"/>
  <c r="N6" i="12"/>
  <c r="K6" i="12"/>
  <c r="J6" i="12"/>
  <c r="I6" i="12"/>
  <c r="G6" i="12"/>
  <c r="S1" i="12"/>
  <c r="V19" i="11"/>
  <c r="W19" i="11" s="1"/>
  <c r="R14" i="1" s="1"/>
  <c r="T19" i="11"/>
  <c r="U19" i="11" s="1"/>
  <c r="O19" i="11"/>
  <c r="M19" i="11"/>
  <c r="I14" i="1" s="1"/>
  <c r="H19" i="11"/>
  <c r="I19" i="11" s="1"/>
  <c r="F14" i="1" s="1"/>
  <c r="F19" i="11"/>
  <c r="G19" i="11" s="1"/>
  <c r="D14" i="1" s="1"/>
  <c r="D19" i="11"/>
  <c r="X18" i="11"/>
  <c r="Y18" i="11" s="1"/>
  <c r="W18" i="11"/>
  <c r="U18" i="11"/>
  <c r="R18" i="11"/>
  <c r="Q18" i="11"/>
  <c r="P18" i="11"/>
  <c r="N18" i="11"/>
  <c r="K18" i="11"/>
  <c r="J18" i="11"/>
  <c r="I18" i="11"/>
  <c r="G18" i="11"/>
  <c r="X17" i="11"/>
  <c r="Y17" i="11" s="1"/>
  <c r="W17" i="11"/>
  <c r="U17" i="11"/>
  <c r="R17" i="11"/>
  <c r="Q17" i="11"/>
  <c r="P17" i="11"/>
  <c r="N17" i="11"/>
  <c r="K17" i="11"/>
  <c r="J17" i="11"/>
  <c r="I17" i="11"/>
  <c r="G17" i="11"/>
  <c r="X16" i="11"/>
  <c r="Y16" i="11" s="1"/>
  <c r="W16" i="11"/>
  <c r="U16" i="11"/>
  <c r="Q16" i="11"/>
  <c r="R16" i="11" s="1"/>
  <c r="P16" i="11"/>
  <c r="N16" i="11"/>
  <c r="J16" i="11"/>
  <c r="K16" i="11" s="1"/>
  <c r="I16" i="11"/>
  <c r="G16" i="11"/>
  <c r="X15" i="11"/>
  <c r="Y15" i="11" s="1"/>
  <c r="W15" i="11"/>
  <c r="U15" i="11"/>
  <c r="Q15" i="11"/>
  <c r="R15" i="11" s="1"/>
  <c r="P15" i="11"/>
  <c r="N15" i="11"/>
  <c r="J15" i="11"/>
  <c r="K15" i="11" s="1"/>
  <c r="I15" i="11"/>
  <c r="G15" i="11"/>
  <c r="X14" i="11"/>
  <c r="Y14" i="11" s="1"/>
  <c r="W14" i="11"/>
  <c r="U14" i="11"/>
  <c r="Q14" i="11"/>
  <c r="R14" i="11" s="1"/>
  <c r="P14" i="11"/>
  <c r="N14" i="11"/>
  <c r="J14" i="11"/>
  <c r="K14" i="11" s="1"/>
  <c r="I14" i="11"/>
  <c r="G14" i="11"/>
  <c r="X13" i="11"/>
  <c r="Y13" i="11" s="1"/>
  <c r="W13" i="11"/>
  <c r="U13" i="11"/>
  <c r="Q13" i="11"/>
  <c r="R13" i="11" s="1"/>
  <c r="P13" i="11"/>
  <c r="N13" i="11"/>
  <c r="J13" i="11"/>
  <c r="K13" i="11" s="1"/>
  <c r="I13" i="11"/>
  <c r="G13" i="11"/>
  <c r="X11" i="11"/>
  <c r="Y11" i="11" s="1"/>
  <c r="W11" i="11"/>
  <c r="U11" i="11"/>
  <c r="Q11" i="11"/>
  <c r="R11" i="11" s="1"/>
  <c r="P11" i="11"/>
  <c r="N11" i="11"/>
  <c r="J11" i="11"/>
  <c r="K11" i="11" s="1"/>
  <c r="I11" i="11"/>
  <c r="G11" i="11"/>
  <c r="X10" i="11"/>
  <c r="Y10" i="11" s="1"/>
  <c r="W10" i="11"/>
  <c r="U10" i="11"/>
  <c r="Q10" i="11"/>
  <c r="R10" i="11" s="1"/>
  <c r="P10" i="11"/>
  <c r="N10" i="11"/>
  <c r="J10" i="11"/>
  <c r="K10" i="11" s="1"/>
  <c r="I10" i="11"/>
  <c r="G10" i="11"/>
  <c r="X9" i="11"/>
  <c r="Y9" i="11" s="1"/>
  <c r="W9" i="11"/>
  <c r="U9" i="11"/>
  <c r="Q9" i="11"/>
  <c r="R9" i="11" s="1"/>
  <c r="P9" i="11"/>
  <c r="N9" i="11"/>
  <c r="J9" i="11"/>
  <c r="K9" i="11" s="1"/>
  <c r="I9" i="11"/>
  <c r="G9" i="11"/>
  <c r="X8" i="11"/>
  <c r="Y8" i="11" s="1"/>
  <c r="W8" i="11"/>
  <c r="U8" i="11"/>
  <c r="Q8" i="11"/>
  <c r="R8" i="11" s="1"/>
  <c r="P8" i="11"/>
  <c r="N8" i="11"/>
  <c r="J8" i="11"/>
  <c r="K8" i="11" s="1"/>
  <c r="I8" i="11"/>
  <c r="G8" i="11"/>
  <c r="Y6" i="11"/>
  <c r="X6" i="11"/>
  <c r="W6" i="11"/>
  <c r="U6" i="11"/>
  <c r="Q6" i="11"/>
  <c r="R6" i="11" s="1"/>
  <c r="P6" i="11"/>
  <c r="N6" i="11"/>
  <c r="J6" i="11"/>
  <c r="K6" i="11" s="1"/>
  <c r="I6" i="11"/>
  <c r="G6" i="11"/>
  <c r="S1" i="11"/>
  <c r="V16" i="10"/>
  <c r="T16" i="10"/>
  <c r="O16" i="10"/>
  <c r="M16" i="10"/>
  <c r="I16" i="10"/>
  <c r="F13" i="1" s="1"/>
  <c r="H16" i="10"/>
  <c r="F16" i="10"/>
  <c r="D16" i="10"/>
  <c r="A16" i="10"/>
  <c r="X15" i="10"/>
  <c r="Y15" i="10" s="1"/>
  <c r="W15" i="10"/>
  <c r="U15" i="10"/>
  <c r="Q15" i="10"/>
  <c r="R15" i="10" s="1"/>
  <c r="P15" i="10"/>
  <c r="N15" i="10"/>
  <c r="J15" i="10"/>
  <c r="K15" i="10" s="1"/>
  <c r="I15" i="10"/>
  <c r="G15" i="10"/>
  <c r="X14" i="10"/>
  <c r="Y14" i="10" s="1"/>
  <c r="W14" i="10"/>
  <c r="U14" i="10"/>
  <c r="Q14" i="10"/>
  <c r="R14" i="10" s="1"/>
  <c r="P14" i="10"/>
  <c r="N14" i="10"/>
  <c r="J14" i="10"/>
  <c r="K14" i="10" s="1"/>
  <c r="I14" i="10"/>
  <c r="G14" i="10"/>
  <c r="X13" i="10"/>
  <c r="Y13" i="10" s="1"/>
  <c r="W13" i="10"/>
  <c r="U13" i="10"/>
  <c r="Q13" i="10"/>
  <c r="R13" i="10" s="1"/>
  <c r="P13" i="10"/>
  <c r="N13" i="10"/>
  <c r="J13" i="10"/>
  <c r="K13" i="10" s="1"/>
  <c r="I13" i="10"/>
  <c r="G13" i="10"/>
  <c r="X12" i="10"/>
  <c r="Y12" i="10" s="1"/>
  <c r="W12" i="10"/>
  <c r="U12" i="10"/>
  <c r="Q12" i="10"/>
  <c r="R12" i="10" s="1"/>
  <c r="P12" i="10"/>
  <c r="N12" i="10"/>
  <c r="J12" i="10"/>
  <c r="K12" i="10" s="1"/>
  <c r="I12" i="10"/>
  <c r="G12" i="10"/>
  <c r="X11" i="10"/>
  <c r="Y11" i="10" s="1"/>
  <c r="W11" i="10"/>
  <c r="U11" i="10"/>
  <c r="Q11" i="10"/>
  <c r="R11" i="10" s="1"/>
  <c r="P11" i="10"/>
  <c r="N11" i="10"/>
  <c r="J11" i="10"/>
  <c r="K11" i="10" s="1"/>
  <c r="I11" i="10"/>
  <c r="G11" i="10"/>
  <c r="X10" i="10"/>
  <c r="Y10" i="10" s="1"/>
  <c r="W10" i="10"/>
  <c r="U10" i="10"/>
  <c r="Q10" i="10"/>
  <c r="R10" i="10" s="1"/>
  <c r="P10" i="10"/>
  <c r="N10" i="10"/>
  <c r="J10" i="10"/>
  <c r="K10" i="10" s="1"/>
  <c r="I10" i="10"/>
  <c r="G10" i="10"/>
  <c r="X8" i="10"/>
  <c r="Y8" i="10" s="1"/>
  <c r="W8" i="10"/>
  <c r="U8" i="10"/>
  <c r="Q8" i="10"/>
  <c r="R8" i="10" s="1"/>
  <c r="P8" i="10"/>
  <c r="N8" i="10"/>
  <c r="J8" i="10"/>
  <c r="K8" i="10" s="1"/>
  <c r="I8" i="10"/>
  <c r="G8" i="10"/>
  <c r="X7" i="10"/>
  <c r="Y7" i="10" s="1"/>
  <c r="W7" i="10"/>
  <c r="U7" i="10"/>
  <c r="Q7" i="10"/>
  <c r="R7" i="10" s="1"/>
  <c r="P7" i="10"/>
  <c r="N7" i="10"/>
  <c r="J7" i="10"/>
  <c r="K7" i="10" s="1"/>
  <c r="I7" i="10"/>
  <c r="G7" i="10"/>
  <c r="X6" i="10"/>
  <c r="Y6" i="10" s="1"/>
  <c r="W6" i="10"/>
  <c r="U6" i="10"/>
  <c r="Q6" i="10"/>
  <c r="R6" i="10" s="1"/>
  <c r="P6" i="10"/>
  <c r="N6" i="10"/>
  <c r="J6" i="10"/>
  <c r="K6" i="10" s="1"/>
  <c r="I6" i="10"/>
  <c r="G6" i="10"/>
  <c r="S1" i="10"/>
  <c r="V16" i="9"/>
  <c r="Q12" i="1" s="1"/>
  <c r="T16" i="9"/>
  <c r="O16" i="9"/>
  <c r="M16" i="9"/>
  <c r="Q16" i="9" s="1"/>
  <c r="R16" i="9" s="1"/>
  <c r="N12" i="1" s="1"/>
  <c r="H16" i="9"/>
  <c r="E12" i="1" s="1"/>
  <c r="F16" i="9"/>
  <c r="D16" i="9"/>
  <c r="A16" i="9"/>
  <c r="Y15" i="9"/>
  <c r="X15" i="9"/>
  <c r="W15" i="9"/>
  <c r="U15" i="9"/>
  <c r="Q15" i="9"/>
  <c r="R15" i="9" s="1"/>
  <c r="P15" i="9"/>
  <c r="N15" i="9"/>
  <c r="K15" i="9"/>
  <c r="J15" i="9"/>
  <c r="I15" i="9"/>
  <c r="G15" i="9"/>
  <c r="X14" i="9"/>
  <c r="Y14" i="9" s="1"/>
  <c r="W14" i="9"/>
  <c r="U14" i="9"/>
  <c r="Q14" i="9"/>
  <c r="R14" i="9" s="1"/>
  <c r="P14" i="9"/>
  <c r="N14" i="9"/>
  <c r="K14" i="9"/>
  <c r="J14" i="9"/>
  <c r="I14" i="9"/>
  <c r="G14" i="9"/>
  <c r="X13" i="9"/>
  <c r="Y13" i="9" s="1"/>
  <c r="W13" i="9"/>
  <c r="U13" i="9"/>
  <c r="Q13" i="9"/>
  <c r="R13" i="9" s="1"/>
  <c r="P13" i="9"/>
  <c r="N13" i="9"/>
  <c r="K13" i="9"/>
  <c r="J13" i="9"/>
  <c r="I13" i="9"/>
  <c r="G13" i="9"/>
  <c r="X12" i="9"/>
  <c r="Y12" i="9" s="1"/>
  <c r="W12" i="9"/>
  <c r="U12" i="9"/>
  <c r="Q12" i="9"/>
  <c r="R12" i="9" s="1"/>
  <c r="P12" i="9"/>
  <c r="N12" i="9"/>
  <c r="K12" i="9"/>
  <c r="J12" i="9"/>
  <c r="I12" i="9"/>
  <c r="G12" i="9"/>
  <c r="X11" i="9"/>
  <c r="Y11" i="9" s="1"/>
  <c r="W11" i="9"/>
  <c r="U11" i="9"/>
  <c r="Q11" i="9"/>
  <c r="R11" i="9" s="1"/>
  <c r="P11" i="9"/>
  <c r="N11" i="9"/>
  <c r="K11" i="9"/>
  <c r="J11" i="9"/>
  <c r="I11" i="9"/>
  <c r="G11" i="9"/>
  <c r="X10" i="9"/>
  <c r="Y10" i="9" s="1"/>
  <c r="W10" i="9"/>
  <c r="U10" i="9"/>
  <c r="Q10" i="9"/>
  <c r="R10" i="9" s="1"/>
  <c r="P10" i="9"/>
  <c r="N10" i="9"/>
  <c r="K10" i="9"/>
  <c r="J10" i="9"/>
  <c r="I10" i="9"/>
  <c r="G10" i="9"/>
  <c r="X9" i="9"/>
  <c r="Y9" i="9" s="1"/>
  <c r="W9" i="9"/>
  <c r="U9" i="9"/>
  <c r="Q9" i="9"/>
  <c r="R9" i="9" s="1"/>
  <c r="P9" i="9"/>
  <c r="N9" i="9"/>
  <c r="K9" i="9"/>
  <c r="J9" i="9"/>
  <c r="I9" i="9"/>
  <c r="G9" i="9"/>
  <c r="Y8" i="9"/>
  <c r="X8" i="9"/>
  <c r="W8" i="9"/>
  <c r="U8" i="9"/>
  <c r="Q8" i="9"/>
  <c r="R8" i="9" s="1"/>
  <c r="P8" i="9"/>
  <c r="N8" i="9"/>
  <c r="K8" i="9"/>
  <c r="J8" i="9"/>
  <c r="I8" i="9"/>
  <c r="G8" i="9"/>
  <c r="Y7" i="9"/>
  <c r="X7" i="9"/>
  <c r="W7" i="9"/>
  <c r="U7" i="9"/>
  <c r="Q7" i="9"/>
  <c r="R7" i="9" s="1"/>
  <c r="P7" i="9"/>
  <c r="N7" i="9"/>
  <c r="K7" i="9"/>
  <c r="J7" i="9"/>
  <c r="I7" i="9"/>
  <c r="G7" i="9"/>
  <c r="X6" i="9"/>
  <c r="Y6" i="9" s="1"/>
  <c r="W6" i="9"/>
  <c r="U6" i="9"/>
  <c r="Q6" i="9"/>
  <c r="R6" i="9" s="1"/>
  <c r="P6" i="9"/>
  <c r="N6" i="9"/>
  <c r="K6" i="9"/>
  <c r="J6" i="9"/>
  <c r="I6" i="9"/>
  <c r="G6" i="9"/>
  <c r="S1" i="9"/>
  <c r="V19" i="8"/>
  <c r="X19" i="8" s="1"/>
  <c r="T19" i="8"/>
  <c r="O19" i="8"/>
  <c r="M19" i="8"/>
  <c r="F19" i="8"/>
  <c r="D19" i="8"/>
  <c r="W19" i="8" s="1"/>
  <c r="R11" i="1" s="1"/>
  <c r="X18" i="8"/>
  <c r="Y18" i="8" s="1"/>
  <c r="W18" i="8"/>
  <c r="U18" i="8"/>
  <c r="R18" i="8"/>
  <c r="P18" i="8"/>
  <c r="N18" i="8"/>
  <c r="I18" i="8"/>
  <c r="G18" i="8"/>
  <c r="X17" i="8"/>
  <c r="Y17" i="8" s="1"/>
  <c r="W17" i="8"/>
  <c r="U17" i="8"/>
  <c r="R17" i="8"/>
  <c r="P17" i="8"/>
  <c r="N17" i="8"/>
  <c r="G17" i="8"/>
  <c r="Y16" i="8"/>
  <c r="X16" i="8"/>
  <c r="W16" i="8"/>
  <c r="U16" i="8"/>
  <c r="R16" i="8"/>
  <c r="P16" i="8"/>
  <c r="N16" i="8"/>
  <c r="J16" i="8"/>
  <c r="K16" i="8" s="1"/>
  <c r="I16" i="8"/>
  <c r="G16" i="8"/>
  <c r="X15" i="8"/>
  <c r="Y15" i="8" s="1"/>
  <c r="W15" i="8"/>
  <c r="U15" i="8"/>
  <c r="R15" i="8"/>
  <c r="P15" i="8"/>
  <c r="N15" i="8"/>
  <c r="J15" i="8"/>
  <c r="K15" i="8" s="1"/>
  <c r="I15" i="8"/>
  <c r="G15" i="8"/>
  <c r="X14" i="8"/>
  <c r="Y14" i="8" s="1"/>
  <c r="W14" i="8"/>
  <c r="U14" i="8"/>
  <c r="R14" i="8"/>
  <c r="P14" i="8"/>
  <c r="N14" i="8"/>
  <c r="G14" i="8"/>
  <c r="X13" i="8"/>
  <c r="Y13" i="8" s="1"/>
  <c r="W13" i="8"/>
  <c r="U13" i="8"/>
  <c r="R13" i="8"/>
  <c r="P13" i="8"/>
  <c r="N13" i="8"/>
  <c r="J13" i="8"/>
  <c r="K13" i="8" s="1"/>
  <c r="G13" i="8"/>
  <c r="X12" i="8"/>
  <c r="Y12" i="8" s="1"/>
  <c r="W12" i="8"/>
  <c r="U12" i="8"/>
  <c r="R12" i="8"/>
  <c r="P12" i="8"/>
  <c r="N12" i="8"/>
  <c r="J12" i="8"/>
  <c r="K12" i="8" s="1"/>
  <c r="I12" i="8"/>
  <c r="G12" i="8"/>
  <c r="X10" i="8"/>
  <c r="Y10" i="8" s="1"/>
  <c r="W10" i="8"/>
  <c r="U10" i="8"/>
  <c r="R10" i="8"/>
  <c r="P10" i="8"/>
  <c r="N10" i="8"/>
  <c r="G10" i="8"/>
  <c r="X9" i="8"/>
  <c r="Y9" i="8" s="1"/>
  <c r="W9" i="8"/>
  <c r="U9" i="8"/>
  <c r="R9" i="8"/>
  <c r="P9" i="8"/>
  <c r="N9" i="8"/>
  <c r="I9" i="8"/>
  <c r="G9" i="8"/>
  <c r="X8" i="8"/>
  <c r="Y8" i="8" s="1"/>
  <c r="W8" i="8"/>
  <c r="U8" i="8"/>
  <c r="R8" i="8"/>
  <c r="P8" i="8"/>
  <c r="N8" i="8"/>
  <c r="J8" i="8"/>
  <c r="K8" i="8" s="1"/>
  <c r="G8" i="8"/>
  <c r="X7" i="8"/>
  <c r="Y7" i="8" s="1"/>
  <c r="W7" i="8"/>
  <c r="U7" i="8"/>
  <c r="R7" i="8"/>
  <c r="P7" i="8"/>
  <c r="N7" i="8"/>
  <c r="J7" i="8"/>
  <c r="K7" i="8" s="1"/>
  <c r="I7" i="8"/>
  <c r="G7" i="8"/>
  <c r="X6" i="8"/>
  <c r="Y6" i="8" s="1"/>
  <c r="W6" i="8"/>
  <c r="U6" i="8"/>
  <c r="R6" i="8"/>
  <c r="P6" i="8"/>
  <c r="N6" i="8"/>
  <c r="G6" i="8"/>
  <c r="S1" i="8"/>
  <c r="A1" i="8"/>
  <c r="V28" i="7"/>
  <c r="U28" i="7"/>
  <c r="T28" i="7"/>
  <c r="X28" i="7" s="1"/>
  <c r="Y28" i="7" s="1"/>
  <c r="O28" i="7"/>
  <c r="K10" i="1" s="1"/>
  <c r="M28" i="7"/>
  <c r="H28" i="7"/>
  <c r="I28" i="7" s="1"/>
  <c r="F10" i="1" s="1"/>
  <c r="F28" i="7"/>
  <c r="D28" i="7"/>
  <c r="A28" i="7"/>
  <c r="Y27" i="7"/>
  <c r="T10" i="1" s="1"/>
  <c r="X27" i="7"/>
  <c r="W27" i="7"/>
  <c r="U27" i="7"/>
  <c r="P10" i="1" s="1"/>
  <c r="R27" i="7"/>
  <c r="Q27" i="7"/>
  <c r="P27" i="7"/>
  <c r="N27" i="7"/>
  <c r="J27" i="7"/>
  <c r="K27" i="7" s="1"/>
  <c r="I27" i="7"/>
  <c r="G27" i="7"/>
  <c r="Y26" i="7"/>
  <c r="X26" i="7"/>
  <c r="W26" i="7"/>
  <c r="U26" i="7"/>
  <c r="Q26" i="7"/>
  <c r="R26" i="7" s="1"/>
  <c r="P26" i="7"/>
  <c r="N26" i="7"/>
  <c r="J26" i="7"/>
  <c r="K26" i="7" s="1"/>
  <c r="I26" i="7"/>
  <c r="G26" i="7"/>
  <c r="Y25" i="7"/>
  <c r="X25" i="7"/>
  <c r="W25" i="7"/>
  <c r="U25" i="7"/>
  <c r="Q25" i="7"/>
  <c r="R25" i="7" s="1"/>
  <c r="P25" i="7"/>
  <c r="N25" i="7"/>
  <c r="J25" i="7"/>
  <c r="K25" i="7" s="1"/>
  <c r="I25" i="7"/>
  <c r="G25" i="7"/>
  <c r="X24" i="7"/>
  <c r="Y24" i="7" s="1"/>
  <c r="W24" i="7"/>
  <c r="U24" i="7"/>
  <c r="Q24" i="7"/>
  <c r="R24" i="7" s="1"/>
  <c r="P24" i="7"/>
  <c r="N24" i="7"/>
  <c r="J24" i="7"/>
  <c r="K24" i="7" s="1"/>
  <c r="I24" i="7"/>
  <c r="G24" i="7"/>
  <c r="Y22" i="7"/>
  <c r="X22" i="7"/>
  <c r="W22" i="7"/>
  <c r="U22" i="7"/>
  <c r="Q22" i="7"/>
  <c r="R22" i="7" s="1"/>
  <c r="P22" i="7"/>
  <c r="N22" i="7"/>
  <c r="J22" i="7"/>
  <c r="K22" i="7" s="1"/>
  <c r="I22" i="7"/>
  <c r="G22" i="7"/>
  <c r="X21" i="7"/>
  <c r="Y21" i="7" s="1"/>
  <c r="W21" i="7"/>
  <c r="U21" i="7"/>
  <c r="Q21" i="7"/>
  <c r="R21" i="7" s="1"/>
  <c r="P21" i="7"/>
  <c r="N21" i="7"/>
  <c r="J21" i="7"/>
  <c r="K21" i="7" s="1"/>
  <c r="I21" i="7"/>
  <c r="G21" i="7"/>
  <c r="Y19" i="7"/>
  <c r="X19" i="7"/>
  <c r="W19" i="7"/>
  <c r="U19" i="7"/>
  <c r="Q19" i="7"/>
  <c r="R19" i="7" s="1"/>
  <c r="P19" i="7"/>
  <c r="N19" i="7"/>
  <c r="J19" i="7"/>
  <c r="K19" i="7" s="1"/>
  <c r="I19" i="7"/>
  <c r="G19" i="7"/>
  <c r="X17" i="7"/>
  <c r="Y17" i="7" s="1"/>
  <c r="W17" i="7"/>
  <c r="U17" i="7"/>
  <c r="Q17" i="7"/>
  <c r="R17" i="7" s="1"/>
  <c r="P17" i="7"/>
  <c r="N17" i="7"/>
  <c r="J17" i="7"/>
  <c r="K17" i="7" s="1"/>
  <c r="I17" i="7"/>
  <c r="G17" i="7"/>
  <c r="X16" i="7"/>
  <c r="Y16" i="7" s="1"/>
  <c r="W16" i="7"/>
  <c r="U16" i="7"/>
  <c r="Q16" i="7"/>
  <c r="R16" i="7" s="1"/>
  <c r="P16" i="7"/>
  <c r="N16" i="7"/>
  <c r="J16" i="7"/>
  <c r="K16" i="7" s="1"/>
  <c r="I16" i="7"/>
  <c r="G16" i="7"/>
  <c r="X15" i="7"/>
  <c r="Y15" i="7" s="1"/>
  <c r="W15" i="7"/>
  <c r="U15" i="7"/>
  <c r="Q15" i="7"/>
  <c r="R15" i="7" s="1"/>
  <c r="P15" i="7"/>
  <c r="N15" i="7"/>
  <c r="J15" i="7"/>
  <c r="K15" i="7" s="1"/>
  <c r="I15" i="7"/>
  <c r="G15" i="7"/>
  <c r="X14" i="7"/>
  <c r="Y14" i="7" s="1"/>
  <c r="W14" i="7"/>
  <c r="U14" i="7"/>
  <c r="Q14" i="7"/>
  <c r="R14" i="7" s="1"/>
  <c r="P14" i="7"/>
  <c r="N14" i="7"/>
  <c r="J14" i="7"/>
  <c r="K14" i="7" s="1"/>
  <c r="I14" i="7"/>
  <c r="G14" i="7"/>
  <c r="X13" i="7"/>
  <c r="Y13" i="7" s="1"/>
  <c r="W13" i="7"/>
  <c r="U13" i="7"/>
  <c r="Q13" i="7"/>
  <c r="R13" i="7" s="1"/>
  <c r="P13" i="7"/>
  <c r="N13" i="7"/>
  <c r="J13" i="7"/>
  <c r="K13" i="7" s="1"/>
  <c r="I13" i="7"/>
  <c r="G13" i="7"/>
  <c r="X12" i="7"/>
  <c r="Y12" i="7" s="1"/>
  <c r="W12" i="7"/>
  <c r="U12" i="7"/>
  <c r="Q12" i="7"/>
  <c r="R12" i="7" s="1"/>
  <c r="P12" i="7"/>
  <c r="N12" i="7"/>
  <c r="J12" i="7"/>
  <c r="K12" i="7" s="1"/>
  <c r="I12" i="7"/>
  <c r="G12" i="7"/>
  <c r="X11" i="7"/>
  <c r="Y11" i="7" s="1"/>
  <c r="W11" i="7"/>
  <c r="U11" i="7"/>
  <c r="Q11" i="7"/>
  <c r="R11" i="7" s="1"/>
  <c r="P11" i="7"/>
  <c r="N11" i="7"/>
  <c r="J11" i="7"/>
  <c r="K11" i="7" s="1"/>
  <c r="I11" i="7"/>
  <c r="G11" i="7"/>
  <c r="X9" i="7"/>
  <c r="Y9" i="7" s="1"/>
  <c r="W9" i="7"/>
  <c r="U9" i="7"/>
  <c r="R9" i="7"/>
  <c r="Q9" i="7"/>
  <c r="P9" i="7"/>
  <c r="N9" i="7"/>
  <c r="K9" i="7"/>
  <c r="J9" i="7"/>
  <c r="I9" i="7"/>
  <c r="G9" i="7"/>
  <c r="X8" i="7"/>
  <c r="Y8" i="7" s="1"/>
  <c r="W8" i="7"/>
  <c r="U8" i="7"/>
  <c r="R8" i="7"/>
  <c r="Q8" i="7"/>
  <c r="P8" i="7"/>
  <c r="N8" i="7"/>
  <c r="K8" i="7"/>
  <c r="J8" i="7"/>
  <c r="I8" i="7"/>
  <c r="G8" i="7"/>
  <c r="X7" i="7"/>
  <c r="Y7" i="7" s="1"/>
  <c r="W7" i="7"/>
  <c r="U7" i="7"/>
  <c r="R7" i="7"/>
  <c r="Q7" i="7"/>
  <c r="P7" i="7"/>
  <c r="N7" i="7"/>
  <c r="K7" i="7"/>
  <c r="J7" i="7"/>
  <c r="I7" i="7"/>
  <c r="G7" i="7"/>
  <c r="X6" i="7"/>
  <c r="Y6" i="7" s="1"/>
  <c r="W6" i="7"/>
  <c r="U6" i="7"/>
  <c r="R6" i="7"/>
  <c r="Q6" i="7"/>
  <c r="P6" i="7"/>
  <c r="N6" i="7"/>
  <c r="K6" i="7"/>
  <c r="J6" i="7"/>
  <c r="I6" i="7"/>
  <c r="G6" i="7"/>
  <c r="S1" i="7"/>
  <c r="V22" i="6"/>
  <c r="T22" i="6"/>
  <c r="O9" i="1" s="1"/>
  <c r="O22" i="6"/>
  <c r="Q22" i="6" s="1"/>
  <c r="M22" i="6"/>
  <c r="I9" i="1" s="1"/>
  <c r="H22" i="6"/>
  <c r="F22" i="6"/>
  <c r="D22" i="6"/>
  <c r="P22" i="6" s="1"/>
  <c r="L9" i="1" s="1"/>
  <c r="A22" i="6"/>
  <c r="Y21" i="6"/>
  <c r="X21" i="6"/>
  <c r="W21" i="6"/>
  <c r="U21" i="6"/>
  <c r="Q21" i="6"/>
  <c r="R21" i="6" s="1"/>
  <c r="P21" i="6"/>
  <c r="N21" i="6"/>
  <c r="J21" i="6"/>
  <c r="K21" i="6" s="1"/>
  <c r="I21" i="6"/>
  <c r="G21" i="6"/>
  <c r="Y20" i="6"/>
  <c r="X20" i="6"/>
  <c r="W20" i="6"/>
  <c r="U20" i="6"/>
  <c r="Q20" i="6"/>
  <c r="R20" i="6" s="1"/>
  <c r="P20" i="6"/>
  <c r="N20" i="6"/>
  <c r="J20" i="6"/>
  <c r="K20" i="6" s="1"/>
  <c r="I20" i="6"/>
  <c r="G20" i="6"/>
  <c r="X18" i="6"/>
  <c r="Y18" i="6" s="1"/>
  <c r="W18" i="6"/>
  <c r="U18" i="6"/>
  <c r="Q18" i="6"/>
  <c r="R18" i="6" s="1"/>
  <c r="P18" i="6"/>
  <c r="N18" i="6"/>
  <c r="J18" i="6"/>
  <c r="K18" i="6" s="1"/>
  <c r="I18" i="6"/>
  <c r="G18" i="6"/>
  <c r="Y17" i="6"/>
  <c r="X17" i="6"/>
  <c r="W17" i="6"/>
  <c r="U17" i="6"/>
  <c r="Q17" i="6"/>
  <c r="R17" i="6" s="1"/>
  <c r="P17" i="6"/>
  <c r="N17" i="6"/>
  <c r="J17" i="6"/>
  <c r="K17" i="6" s="1"/>
  <c r="I17" i="6"/>
  <c r="G17" i="6"/>
  <c r="X16" i="6"/>
  <c r="Y16" i="6" s="1"/>
  <c r="W16" i="6"/>
  <c r="U16" i="6"/>
  <c r="Q16" i="6"/>
  <c r="R16" i="6" s="1"/>
  <c r="P16" i="6"/>
  <c r="N16" i="6"/>
  <c r="J16" i="6"/>
  <c r="K16" i="6" s="1"/>
  <c r="I16" i="6"/>
  <c r="G16" i="6"/>
  <c r="Y15" i="6"/>
  <c r="X15" i="6"/>
  <c r="W15" i="6"/>
  <c r="U15" i="6"/>
  <c r="Q15" i="6"/>
  <c r="R15" i="6" s="1"/>
  <c r="P15" i="6"/>
  <c r="N15" i="6"/>
  <c r="J15" i="6"/>
  <c r="K15" i="6" s="1"/>
  <c r="I15" i="6"/>
  <c r="G15" i="6"/>
  <c r="X14" i="6"/>
  <c r="Y14" i="6" s="1"/>
  <c r="W14" i="6"/>
  <c r="U14" i="6"/>
  <c r="Q14" i="6"/>
  <c r="R14" i="6" s="1"/>
  <c r="P14" i="6"/>
  <c r="N14" i="6"/>
  <c r="J14" i="6"/>
  <c r="K14" i="6" s="1"/>
  <c r="I14" i="6"/>
  <c r="G14" i="6"/>
  <c r="Y13" i="6"/>
  <c r="X13" i="6"/>
  <c r="W13" i="6"/>
  <c r="U13" i="6"/>
  <c r="R13" i="6"/>
  <c r="Q13" i="6"/>
  <c r="P13" i="6"/>
  <c r="N13" i="6"/>
  <c r="J13" i="6"/>
  <c r="K13" i="6" s="1"/>
  <c r="I13" i="6"/>
  <c r="G13" i="6"/>
  <c r="X12" i="6"/>
  <c r="Y12" i="6" s="1"/>
  <c r="W12" i="6"/>
  <c r="U12" i="6"/>
  <c r="Q12" i="6"/>
  <c r="R12" i="6" s="1"/>
  <c r="P12" i="6"/>
  <c r="N12" i="6"/>
  <c r="J12" i="6"/>
  <c r="K12" i="6" s="1"/>
  <c r="I12" i="6"/>
  <c r="G12" i="6"/>
  <c r="X11" i="6"/>
  <c r="Y11" i="6" s="1"/>
  <c r="W11" i="6"/>
  <c r="U11" i="6"/>
  <c r="Q11" i="6"/>
  <c r="R11" i="6" s="1"/>
  <c r="P11" i="6"/>
  <c r="N11" i="6"/>
  <c r="J11" i="6"/>
  <c r="K11" i="6" s="1"/>
  <c r="I11" i="6"/>
  <c r="G11" i="6"/>
  <c r="X9" i="6"/>
  <c r="Y9" i="6" s="1"/>
  <c r="W9" i="6"/>
  <c r="U9" i="6"/>
  <c r="Q9" i="6"/>
  <c r="R9" i="6" s="1"/>
  <c r="P9" i="6"/>
  <c r="N9" i="6"/>
  <c r="J9" i="6"/>
  <c r="K9" i="6" s="1"/>
  <c r="I9" i="6"/>
  <c r="G9" i="6"/>
  <c r="X8" i="6"/>
  <c r="Y8" i="6" s="1"/>
  <c r="W8" i="6"/>
  <c r="U8" i="6"/>
  <c r="Q8" i="6"/>
  <c r="R8" i="6" s="1"/>
  <c r="P8" i="6"/>
  <c r="N8" i="6"/>
  <c r="J8" i="6"/>
  <c r="K8" i="6" s="1"/>
  <c r="I8" i="6"/>
  <c r="G8" i="6"/>
  <c r="X7" i="6"/>
  <c r="Y7" i="6" s="1"/>
  <c r="W7" i="6"/>
  <c r="U7" i="6"/>
  <c r="Q7" i="6"/>
  <c r="R7" i="6" s="1"/>
  <c r="P7" i="6"/>
  <c r="N7" i="6"/>
  <c r="J7" i="6"/>
  <c r="K7" i="6" s="1"/>
  <c r="I7" i="6"/>
  <c r="G7" i="6"/>
  <c r="X6" i="6"/>
  <c r="Y6" i="6" s="1"/>
  <c r="W6" i="6"/>
  <c r="U6" i="6"/>
  <c r="R6" i="6"/>
  <c r="Q6" i="6"/>
  <c r="P6" i="6"/>
  <c r="N6" i="6"/>
  <c r="J6" i="6"/>
  <c r="K6" i="6" s="1"/>
  <c r="I6" i="6"/>
  <c r="G6" i="6"/>
  <c r="S1" i="6"/>
  <c r="V18" i="5"/>
  <c r="T18" i="5"/>
  <c r="O8" i="1" s="1"/>
  <c r="Q18" i="5"/>
  <c r="M8" i="1" s="1"/>
  <c r="O18" i="5"/>
  <c r="M18" i="5"/>
  <c r="I8" i="1" s="1"/>
  <c r="H18" i="5"/>
  <c r="E8" i="1" s="1"/>
  <c r="F18" i="5"/>
  <c r="C8" i="1" s="1"/>
  <c r="D18" i="5"/>
  <c r="A18" i="5"/>
  <c r="X17" i="5"/>
  <c r="Y17" i="5" s="1"/>
  <c r="W17" i="5"/>
  <c r="U17" i="5"/>
  <c r="Q17" i="5"/>
  <c r="R17" i="5" s="1"/>
  <c r="P17" i="5"/>
  <c r="N17" i="5"/>
  <c r="J17" i="5"/>
  <c r="K17" i="5" s="1"/>
  <c r="I17" i="5"/>
  <c r="G17" i="5"/>
  <c r="X16" i="5"/>
  <c r="Y16" i="5" s="1"/>
  <c r="W16" i="5"/>
  <c r="U16" i="5"/>
  <c r="Q16" i="5"/>
  <c r="R16" i="5" s="1"/>
  <c r="P16" i="5"/>
  <c r="N16" i="5"/>
  <c r="J16" i="5"/>
  <c r="K16" i="5" s="1"/>
  <c r="I16" i="5"/>
  <c r="G16" i="5"/>
  <c r="X14" i="5"/>
  <c r="Y14" i="5" s="1"/>
  <c r="W14" i="5"/>
  <c r="U14" i="5"/>
  <c r="Q14" i="5"/>
  <c r="R14" i="5" s="1"/>
  <c r="P14" i="5"/>
  <c r="N14" i="5"/>
  <c r="J14" i="5"/>
  <c r="K14" i="5" s="1"/>
  <c r="I14" i="5"/>
  <c r="G14" i="5"/>
  <c r="X13" i="5"/>
  <c r="Y13" i="5" s="1"/>
  <c r="W13" i="5"/>
  <c r="U13" i="5"/>
  <c r="Q13" i="5"/>
  <c r="R13" i="5" s="1"/>
  <c r="P13" i="5"/>
  <c r="N13" i="5"/>
  <c r="J13" i="5"/>
  <c r="K13" i="5" s="1"/>
  <c r="I13" i="5"/>
  <c r="G13" i="5"/>
  <c r="X12" i="5"/>
  <c r="Y12" i="5" s="1"/>
  <c r="W12" i="5"/>
  <c r="U12" i="5"/>
  <c r="Q12" i="5"/>
  <c r="R12" i="5" s="1"/>
  <c r="P12" i="5"/>
  <c r="N12" i="5"/>
  <c r="J12" i="5"/>
  <c r="K12" i="5" s="1"/>
  <c r="I12" i="5"/>
  <c r="G12" i="5"/>
  <c r="X11" i="5"/>
  <c r="Y11" i="5" s="1"/>
  <c r="W11" i="5"/>
  <c r="U11" i="5"/>
  <c r="Q11" i="5"/>
  <c r="R11" i="5" s="1"/>
  <c r="P11" i="5"/>
  <c r="N11" i="5"/>
  <c r="J11" i="5"/>
  <c r="K11" i="5" s="1"/>
  <c r="I11" i="5"/>
  <c r="G11" i="5"/>
  <c r="X10" i="5"/>
  <c r="Y10" i="5" s="1"/>
  <c r="W10" i="5"/>
  <c r="U10" i="5"/>
  <c r="Q10" i="5"/>
  <c r="R10" i="5" s="1"/>
  <c r="P10" i="5"/>
  <c r="N10" i="5"/>
  <c r="J10" i="5"/>
  <c r="K10" i="5" s="1"/>
  <c r="I10" i="5"/>
  <c r="G10" i="5"/>
  <c r="X9" i="5"/>
  <c r="Y9" i="5" s="1"/>
  <c r="W9" i="5"/>
  <c r="U9" i="5"/>
  <c r="Q9" i="5"/>
  <c r="R9" i="5" s="1"/>
  <c r="P9" i="5"/>
  <c r="N9" i="5"/>
  <c r="J9" i="5"/>
  <c r="K9" i="5" s="1"/>
  <c r="I9" i="5"/>
  <c r="G9" i="5"/>
  <c r="X7" i="5"/>
  <c r="Y7" i="5" s="1"/>
  <c r="W7" i="5"/>
  <c r="U7" i="5"/>
  <c r="Q7" i="5"/>
  <c r="R7" i="5" s="1"/>
  <c r="P7" i="5"/>
  <c r="N7" i="5"/>
  <c r="J7" i="5"/>
  <c r="K7" i="5" s="1"/>
  <c r="I7" i="5"/>
  <c r="G7" i="5"/>
  <c r="X6" i="5"/>
  <c r="Y6" i="5" s="1"/>
  <c r="W6" i="5"/>
  <c r="U6" i="5"/>
  <c r="Q6" i="5"/>
  <c r="R6" i="5" s="1"/>
  <c r="P6" i="5"/>
  <c r="N6" i="5"/>
  <c r="J6" i="5"/>
  <c r="K6" i="5" s="1"/>
  <c r="I6" i="5"/>
  <c r="G6" i="5"/>
  <c r="S1" i="5"/>
  <c r="E22" i="4"/>
  <c r="V19" i="4"/>
  <c r="T19" i="4"/>
  <c r="U19" i="4" s="1"/>
  <c r="P7" i="1" s="1"/>
  <c r="O19" i="4"/>
  <c r="K7" i="1" s="1"/>
  <c r="M19" i="4"/>
  <c r="Q19" i="4" s="1"/>
  <c r="R19" i="4" s="1"/>
  <c r="N7" i="1" s="1"/>
  <c r="H19" i="4"/>
  <c r="F19" i="4"/>
  <c r="C7" i="1" s="1"/>
  <c r="D19" i="4"/>
  <c r="A19" i="4"/>
  <c r="X18" i="4"/>
  <c r="Y18" i="4" s="1"/>
  <c r="W18" i="4"/>
  <c r="U18" i="4"/>
  <c r="Q18" i="4"/>
  <c r="R18" i="4" s="1"/>
  <c r="P18" i="4"/>
  <c r="N18" i="4"/>
  <c r="J18" i="4"/>
  <c r="K18" i="4" s="1"/>
  <c r="I18" i="4"/>
  <c r="G18" i="4"/>
  <c r="X17" i="4"/>
  <c r="Y17" i="4" s="1"/>
  <c r="W17" i="4"/>
  <c r="U17" i="4"/>
  <c r="Q17" i="4"/>
  <c r="R17" i="4" s="1"/>
  <c r="P17" i="4"/>
  <c r="N17" i="4"/>
  <c r="J17" i="4"/>
  <c r="K17" i="4" s="1"/>
  <c r="I17" i="4"/>
  <c r="G17" i="4"/>
  <c r="X15" i="4"/>
  <c r="Y15" i="4" s="1"/>
  <c r="W15" i="4"/>
  <c r="U15" i="4"/>
  <c r="Q15" i="4"/>
  <c r="R15" i="4" s="1"/>
  <c r="P15" i="4"/>
  <c r="N15" i="4"/>
  <c r="J15" i="4"/>
  <c r="K15" i="4" s="1"/>
  <c r="I15" i="4"/>
  <c r="G15" i="4"/>
  <c r="X14" i="4"/>
  <c r="Y14" i="4" s="1"/>
  <c r="W14" i="4"/>
  <c r="U14" i="4"/>
  <c r="Q14" i="4"/>
  <c r="R14" i="4" s="1"/>
  <c r="P14" i="4"/>
  <c r="N14" i="4"/>
  <c r="J14" i="4"/>
  <c r="K14" i="4" s="1"/>
  <c r="I14" i="4"/>
  <c r="G14" i="4"/>
  <c r="X13" i="4"/>
  <c r="Y13" i="4" s="1"/>
  <c r="W13" i="4"/>
  <c r="U13" i="4"/>
  <c r="Q13" i="4"/>
  <c r="R13" i="4" s="1"/>
  <c r="P13" i="4"/>
  <c r="N13" i="4"/>
  <c r="J13" i="4"/>
  <c r="K13" i="4" s="1"/>
  <c r="I13" i="4"/>
  <c r="G13" i="4"/>
  <c r="X12" i="4"/>
  <c r="Y12" i="4" s="1"/>
  <c r="W12" i="4"/>
  <c r="U12" i="4"/>
  <c r="Q12" i="4"/>
  <c r="R12" i="4" s="1"/>
  <c r="P12" i="4"/>
  <c r="N12" i="4"/>
  <c r="J12" i="4"/>
  <c r="K12" i="4" s="1"/>
  <c r="I12" i="4"/>
  <c r="G12" i="4"/>
  <c r="X11" i="4"/>
  <c r="Y11" i="4" s="1"/>
  <c r="W11" i="4"/>
  <c r="U11" i="4"/>
  <c r="Q11" i="4"/>
  <c r="R11" i="4" s="1"/>
  <c r="P11" i="4"/>
  <c r="N11" i="4"/>
  <c r="J11" i="4"/>
  <c r="K11" i="4" s="1"/>
  <c r="I11" i="4"/>
  <c r="G11" i="4"/>
  <c r="X9" i="4"/>
  <c r="Y9" i="4" s="1"/>
  <c r="W9" i="4"/>
  <c r="U9" i="4"/>
  <c r="Q9" i="4"/>
  <c r="R9" i="4" s="1"/>
  <c r="P9" i="4"/>
  <c r="N9" i="4"/>
  <c r="J9" i="4"/>
  <c r="K9" i="4" s="1"/>
  <c r="I9" i="4"/>
  <c r="G9" i="4"/>
  <c r="X8" i="4"/>
  <c r="Y8" i="4" s="1"/>
  <c r="W8" i="4"/>
  <c r="U8" i="4"/>
  <c r="Q8" i="4"/>
  <c r="R8" i="4" s="1"/>
  <c r="P8" i="4"/>
  <c r="N8" i="4"/>
  <c r="J8" i="4"/>
  <c r="K8" i="4" s="1"/>
  <c r="I8" i="4"/>
  <c r="G8" i="4"/>
  <c r="X7" i="4"/>
  <c r="Y7" i="4" s="1"/>
  <c r="W7" i="4"/>
  <c r="U7" i="4"/>
  <c r="Q7" i="4"/>
  <c r="R7" i="4" s="1"/>
  <c r="P7" i="4"/>
  <c r="N7" i="4"/>
  <c r="J7" i="4"/>
  <c r="K7" i="4" s="1"/>
  <c r="I7" i="4"/>
  <c r="G7" i="4"/>
  <c r="X6" i="4"/>
  <c r="Y6" i="4" s="1"/>
  <c r="W6" i="4"/>
  <c r="U6" i="4"/>
  <c r="Q6" i="4"/>
  <c r="R6" i="4" s="1"/>
  <c r="P6" i="4"/>
  <c r="N6" i="4"/>
  <c r="J6" i="4"/>
  <c r="K6" i="4" s="1"/>
  <c r="I6" i="4"/>
  <c r="G6" i="4"/>
  <c r="S1" i="4"/>
  <c r="A1" i="4"/>
  <c r="V16" i="3"/>
  <c r="T16" i="3"/>
  <c r="X16" i="3" s="1"/>
  <c r="M16" i="3"/>
  <c r="I6" i="1" s="1"/>
  <c r="H16" i="3"/>
  <c r="F16" i="3"/>
  <c r="J16" i="3" s="1"/>
  <c r="D16" i="3"/>
  <c r="P16" i="3" s="1"/>
  <c r="L6" i="1" s="1"/>
  <c r="A16" i="3"/>
  <c r="Y15" i="3"/>
  <c r="X15" i="3"/>
  <c r="W15" i="3"/>
  <c r="U15" i="3"/>
  <c r="Q15" i="3"/>
  <c r="R15" i="3" s="1"/>
  <c r="P15" i="3"/>
  <c r="N15" i="3"/>
  <c r="J15" i="3"/>
  <c r="K15" i="3" s="1"/>
  <c r="I15" i="3"/>
  <c r="G15" i="3"/>
  <c r="X14" i="3"/>
  <c r="Y14" i="3" s="1"/>
  <c r="W14" i="3"/>
  <c r="U14" i="3"/>
  <c r="Q14" i="3"/>
  <c r="R14" i="3" s="1"/>
  <c r="P14" i="3"/>
  <c r="N14" i="3"/>
  <c r="J14" i="3"/>
  <c r="K14" i="3" s="1"/>
  <c r="I14" i="3"/>
  <c r="G14" i="3"/>
  <c r="Y12" i="3"/>
  <c r="X12" i="3"/>
  <c r="W12" i="3"/>
  <c r="U12" i="3"/>
  <c r="Q12" i="3"/>
  <c r="R12" i="3" s="1"/>
  <c r="P12" i="3"/>
  <c r="N12" i="3"/>
  <c r="J12" i="3"/>
  <c r="K12" i="3" s="1"/>
  <c r="I12" i="3"/>
  <c r="G12" i="3"/>
  <c r="X11" i="3"/>
  <c r="Y11" i="3" s="1"/>
  <c r="W11" i="3"/>
  <c r="U11" i="3"/>
  <c r="Q11" i="3"/>
  <c r="R11" i="3" s="1"/>
  <c r="P11" i="3"/>
  <c r="N11" i="3"/>
  <c r="J11" i="3"/>
  <c r="K11" i="3" s="1"/>
  <c r="I11" i="3"/>
  <c r="G11" i="3"/>
  <c r="X10" i="3"/>
  <c r="Y10" i="3" s="1"/>
  <c r="W10" i="3"/>
  <c r="U10" i="3"/>
  <c r="Q10" i="3"/>
  <c r="R10" i="3" s="1"/>
  <c r="P10" i="3"/>
  <c r="N10" i="3"/>
  <c r="J10" i="3"/>
  <c r="K10" i="3" s="1"/>
  <c r="I10" i="3"/>
  <c r="G10" i="3"/>
  <c r="X9" i="3"/>
  <c r="Y9" i="3" s="1"/>
  <c r="W9" i="3"/>
  <c r="U9" i="3"/>
  <c r="R9" i="3"/>
  <c r="Q9" i="3"/>
  <c r="P9" i="3"/>
  <c r="N9" i="3"/>
  <c r="J9" i="3"/>
  <c r="K9" i="3" s="1"/>
  <c r="I9" i="3"/>
  <c r="G9" i="3"/>
  <c r="X8" i="3"/>
  <c r="Y8" i="3" s="1"/>
  <c r="W8" i="3"/>
  <c r="U8" i="3"/>
  <c r="Q8" i="3"/>
  <c r="R8" i="3" s="1"/>
  <c r="P8" i="3"/>
  <c r="N8" i="3"/>
  <c r="J8" i="3"/>
  <c r="K8" i="3" s="1"/>
  <c r="I8" i="3"/>
  <c r="G8" i="3"/>
  <c r="Y7" i="3"/>
  <c r="X7" i="3"/>
  <c r="W7" i="3"/>
  <c r="U7" i="3"/>
  <c r="Q7" i="3"/>
  <c r="R7" i="3" s="1"/>
  <c r="P7" i="3"/>
  <c r="N7" i="3"/>
  <c r="J7" i="3"/>
  <c r="K7" i="3" s="1"/>
  <c r="I7" i="3"/>
  <c r="G7" i="3"/>
  <c r="X6" i="3"/>
  <c r="Y6" i="3" s="1"/>
  <c r="W6" i="3"/>
  <c r="U6" i="3"/>
  <c r="Q6" i="3"/>
  <c r="R6" i="3" s="1"/>
  <c r="P6" i="3"/>
  <c r="N6" i="3"/>
  <c r="J6" i="3"/>
  <c r="K6" i="3" s="1"/>
  <c r="I6" i="3"/>
  <c r="G6" i="3"/>
  <c r="S1" i="3"/>
  <c r="V19" i="2"/>
  <c r="T19" i="2"/>
  <c r="O5" i="1" s="1"/>
  <c r="O19" i="2"/>
  <c r="M19" i="2"/>
  <c r="N19" i="2" s="1"/>
  <c r="J5" i="1" s="1"/>
  <c r="H19" i="2"/>
  <c r="E5" i="1" s="1"/>
  <c r="F19" i="2"/>
  <c r="J19" i="2" s="1"/>
  <c r="D19" i="2"/>
  <c r="G20" i="2" s="1"/>
  <c r="Y18" i="2"/>
  <c r="X18" i="2"/>
  <c r="W18" i="2"/>
  <c r="U18" i="2"/>
  <c r="R18" i="2"/>
  <c r="Q18" i="2"/>
  <c r="P18" i="2"/>
  <c r="N18" i="2"/>
  <c r="K18" i="2"/>
  <c r="J18" i="2"/>
  <c r="I18" i="2"/>
  <c r="G18" i="2"/>
  <c r="X16" i="2"/>
  <c r="Y16" i="2" s="1"/>
  <c r="W16" i="2"/>
  <c r="U16" i="2"/>
  <c r="Q16" i="2"/>
  <c r="R16" i="2" s="1"/>
  <c r="P16" i="2"/>
  <c r="N16" i="2"/>
  <c r="J16" i="2"/>
  <c r="K16" i="2" s="1"/>
  <c r="I16" i="2"/>
  <c r="G16" i="2"/>
  <c r="X15" i="2"/>
  <c r="Y15" i="2" s="1"/>
  <c r="W15" i="2"/>
  <c r="U15" i="2"/>
  <c r="Q15" i="2"/>
  <c r="R15" i="2" s="1"/>
  <c r="P15" i="2"/>
  <c r="N15" i="2"/>
  <c r="J15" i="2"/>
  <c r="X14" i="2"/>
  <c r="Y14" i="2" s="1"/>
  <c r="W14" i="2"/>
  <c r="U14" i="2"/>
  <c r="Q14" i="2"/>
  <c r="R14" i="2" s="1"/>
  <c r="P14" i="2"/>
  <c r="N14" i="2"/>
  <c r="J14" i="2"/>
  <c r="K14" i="2" s="1"/>
  <c r="I14" i="2"/>
  <c r="G14" i="2"/>
  <c r="X13" i="2"/>
  <c r="Y13" i="2" s="1"/>
  <c r="W13" i="2"/>
  <c r="U13" i="2"/>
  <c r="Q13" i="2"/>
  <c r="R13" i="2" s="1"/>
  <c r="P13" i="2"/>
  <c r="N13" i="2"/>
  <c r="J13" i="2"/>
  <c r="K13" i="2" s="1"/>
  <c r="I13" i="2"/>
  <c r="G13" i="2"/>
  <c r="X12" i="2"/>
  <c r="Y12" i="2" s="1"/>
  <c r="W12" i="2"/>
  <c r="U12" i="2"/>
  <c r="R12" i="2"/>
  <c r="Q12" i="2"/>
  <c r="P12" i="2"/>
  <c r="N12" i="2"/>
  <c r="J12" i="2"/>
  <c r="K12" i="2" s="1"/>
  <c r="I12" i="2"/>
  <c r="G12" i="2"/>
  <c r="X11" i="2"/>
  <c r="Y11" i="2" s="1"/>
  <c r="W11" i="2"/>
  <c r="U11" i="2"/>
  <c r="Q11" i="2"/>
  <c r="R11" i="2" s="1"/>
  <c r="P11" i="2"/>
  <c r="N11" i="2"/>
  <c r="J11" i="2"/>
  <c r="K11" i="2" s="1"/>
  <c r="I11" i="2"/>
  <c r="G11" i="2"/>
  <c r="X10" i="2"/>
  <c r="Y10" i="2" s="1"/>
  <c r="W10" i="2"/>
  <c r="U10" i="2"/>
  <c r="Q10" i="2"/>
  <c r="R10" i="2" s="1"/>
  <c r="P10" i="2"/>
  <c r="N10" i="2"/>
  <c r="J10" i="2"/>
  <c r="X9" i="2"/>
  <c r="Y9" i="2" s="1"/>
  <c r="W9" i="2"/>
  <c r="U9" i="2"/>
  <c r="Q9" i="2"/>
  <c r="R9" i="2" s="1"/>
  <c r="P9" i="2"/>
  <c r="N9" i="2"/>
  <c r="J9" i="2"/>
  <c r="X8" i="2"/>
  <c r="Y8" i="2" s="1"/>
  <c r="W8" i="2"/>
  <c r="U8" i="2"/>
  <c r="Q8" i="2"/>
  <c r="R8" i="2" s="1"/>
  <c r="P8" i="2"/>
  <c r="N8" i="2"/>
  <c r="J8" i="2"/>
  <c r="K8" i="2" s="1"/>
  <c r="I8" i="2"/>
  <c r="G8" i="2"/>
  <c r="X7" i="2"/>
  <c r="Y7" i="2" s="1"/>
  <c r="W7" i="2"/>
  <c r="U7" i="2"/>
  <c r="Q7" i="2"/>
  <c r="R7" i="2" s="1"/>
  <c r="P7" i="2"/>
  <c r="N7" i="2"/>
  <c r="J7" i="2"/>
  <c r="X6" i="2"/>
  <c r="X19" i="2" s="1"/>
  <c r="W6" i="2"/>
  <c r="U6" i="2"/>
  <c r="Q6" i="2"/>
  <c r="R6" i="2" s="1"/>
  <c r="P6" i="2"/>
  <c r="N6" i="2"/>
  <c r="J6" i="2"/>
  <c r="A1" i="2"/>
  <c r="A1" i="5" s="1"/>
  <c r="Q17" i="1"/>
  <c r="O17" i="1"/>
  <c r="L17" i="1"/>
  <c r="K17" i="1"/>
  <c r="F17" i="1"/>
  <c r="E17" i="1"/>
  <c r="C17" i="1"/>
  <c r="B17" i="1"/>
  <c r="P14" i="1"/>
  <c r="O14" i="1"/>
  <c r="K14" i="1"/>
  <c r="C14" i="1"/>
  <c r="B14" i="1"/>
  <c r="O13" i="1"/>
  <c r="K13" i="1"/>
  <c r="E13" i="1"/>
  <c r="C13" i="1"/>
  <c r="B13" i="1"/>
  <c r="O12" i="1"/>
  <c r="K12" i="1"/>
  <c r="I12" i="1"/>
  <c r="C12" i="1"/>
  <c r="B12" i="1"/>
  <c r="Q11" i="1"/>
  <c r="I11" i="1"/>
  <c r="S10" i="1"/>
  <c r="R10" i="1"/>
  <c r="Q10" i="1"/>
  <c r="O10" i="1"/>
  <c r="I10" i="1"/>
  <c r="E10" i="1"/>
  <c r="C10" i="1"/>
  <c r="B10" i="1"/>
  <c r="K9" i="1"/>
  <c r="C9" i="1"/>
  <c r="Q8" i="1"/>
  <c r="K8" i="1"/>
  <c r="Q7" i="1"/>
  <c r="E7" i="1"/>
  <c r="B7" i="1"/>
  <c r="Q6" i="1"/>
  <c r="O6" i="1"/>
  <c r="K6" i="1"/>
  <c r="E6" i="1"/>
  <c r="C6" i="1"/>
  <c r="T5" i="1"/>
  <c r="S5" i="1"/>
  <c r="K5" i="1"/>
  <c r="G5" i="1"/>
  <c r="S17" i="1" l="1"/>
  <c r="I17" i="1"/>
  <c r="K16" i="12"/>
  <c r="H17" i="1" s="1"/>
  <c r="G16" i="12"/>
  <c r="D17" i="1" s="1"/>
  <c r="Q14" i="1"/>
  <c r="E14" i="1"/>
  <c r="P19" i="11"/>
  <c r="L14" i="1" s="1"/>
  <c r="Q16" i="10"/>
  <c r="R16" i="10"/>
  <c r="N13" i="1" s="1"/>
  <c r="M13" i="1"/>
  <c r="I13" i="1"/>
  <c r="N16" i="10"/>
  <c r="J13" i="1" s="1"/>
  <c r="W16" i="10"/>
  <c r="R13" i="1" s="1"/>
  <c r="P16" i="10"/>
  <c r="L13" i="1" s="1"/>
  <c r="W16" i="9"/>
  <c r="R12" i="1" s="1"/>
  <c r="X16" i="9"/>
  <c r="M12" i="1"/>
  <c r="J16" i="9"/>
  <c r="G12" i="1" s="1"/>
  <c r="P16" i="9"/>
  <c r="L12" i="1" s="1"/>
  <c r="J28" i="7"/>
  <c r="G28" i="7"/>
  <c r="D10" i="1" s="1"/>
  <c r="N28" i="7"/>
  <c r="J10" i="1" s="1"/>
  <c r="W28" i="7"/>
  <c r="N22" i="6"/>
  <c r="J9" i="1" s="1"/>
  <c r="B9" i="1"/>
  <c r="U22" i="6"/>
  <c r="P9" i="1" s="1"/>
  <c r="G22" i="6"/>
  <c r="D9" i="1" s="1"/>
  <c r="W22" i="6"/>
  <c r="R9" i="1" s="1"/>
  <c r="I22" i="6"/>
  <c r="F9" i="1" s="1"/>
  <c r="R22" i="6"/>
  <c r="N9" i="1" s="1"/>
  <c r="I18" i="5"/>
  <c r="F8" i="1" s="1"/>
  <c r="W18" i="5"/>
  <c r="R8" i="1" s="1"/>
  <c r="B8" i="1"/>
  <c r="W19" i="4"/>
  <c r="R7" i="1" s="1"/>
  <c r="I7" i="1"/>
  <c r="M7" i="1"/>
  <c r="N16" i="3"/>
  <c r="J6" i="1" s="1"/>
  <c r="U16" i="3"/>
  <c r="P6" i="1" s="1"/>
  <c r="B6" i="1"/>
  <c r="W16" i="3"/>
  <c r="R6" i="1" s="1"/>
  <c r="G16" i="3"/>
  <c r="D6" i="1" s="1"/>
  <c r="I16" i="3"/>
  <c r="F6" i="1" s="1"/>
  <c r="Y6" i="2"/>
  <c r="C5" i="1"/>
  <c r="K19" i="2"/>
  <c r="H5" i="1" s="1"/>
  <c r="W19" i="2"/>
  <c r="R5" i="1" s="1"/>
  <c r="J19" i="8"/>
  <c r="G11" i="1" s="1"/>
  <c r="Y19" i="8"/>
  <c r="T11" i="1" s="1"/>
  <c r="N19" i="8"/>
  <c r="J11" i="1" s="1"/>
  <c r="G19" i="8"/>
  <c r="D11" i="1" s="1"/>
  <c r="P19" i="8"/>
  <c r="L11" i="1" s="1"/>
  <c r="B11" i="1"/>
  <c r="I19" i="8"/>
  <c r="F11" i="1" s="1"/>
  <c r="U19" i="8"/>
  <c r="P11" i="1" s="1"/>
  <c r="O11" i="1"/>
  <c r="K11" i="1"/>
  <c r="K15" i="1" s="1"/>
  <c r="Q19" i="8"/>
  <c r="I14" i="8"/>
  <c r="I6" i="8"/>
  <c r="I10" i="8"/>
  <c r="I17" i="8"/>
  <c r="C11" i="1"/>
  <c r="C15" i="1" s="1"/>
  <c r="G6" i="1"/>
  <c r="K16" i="3"/>
  <c r="H6" i="1" s="1"/>
  <c r="S6" i="1"/>
  <c r="Y16" i="3"/>
  <c r="T6" i="1" s="1"/>
  <c r="K28" i="7"/>
  <c r="H10" i="1" s="1"/>
  <c r="G10" i="1"/>
  <c r="J19" i="4"/>
  <c r="X19" i="4"/>
  <c r="I19" i="2"/>
  <c r="F5" i="1" s="1"/>
  <c r="Q16" i="3"/>
  <c r="G19" i="4"/>
  <c r="D7" i="1" s="1"/>
  <c r="P19" i="4"/>
  <c r="L7" i="1" s="1"/>
  <c r="I5" i="1"/>
  <c r="I15" i="1" s="1"/>
  <c r="Q5" i="1"/>
  <c r="O7" i="1"/>
  <c r="E9" i="1"/>
  <c r="E15" i="1" s="1"/>
  <c r="M9" i="1"/>
  <c r="Q9" i="1"/>
  <c r="S11" i="1"/>
  <c r="Q13" i="1"/>
  <c r="G18" i="5"/>
  <c r="D8" i="1" s="1"/>
  <c r="N18" i="5"/>
  <c r="J8" i="1" s="1"/>
  <c r="U18" i="5"/>
  <c r="P8" i="1" s="1"/>
  <c r="J22" i="6"/>
  <c r="X22" i="6"/>
  <c r="P28" i="7"/>
  <c r="L10" i="1" s="1"/>
  <c r="U16" i="9"/>
  <c r="P12" i="1" s="1"/>
  <c r="G20" i="13"/>
  <c r="G22" i="13"/>
  <c r="G24" i="13"/>
  <c r="G26" i="13"/>
  <c r="G28" i="13"/>
  <c r="Q19" i="2"/>
  <c r="R18" i="5"/>
  <c r="N8" i="1" s="1"/>
  <c r="B5" i="1"/>
  <c r="M17" i="1"/>
  <c r="A1" i="12"/>
  <c r="A1" i="11"/>
  <c r="A1" i="10"/>
  <c r="A1" i="6"/>
  <c r="G19" i="2"/>
  <c r="D5" i="1" s="1"/>
  <c r="P19" i="2"/>
  <c r="L5" i="1" s="1"/>
  <c r="U19" i="2"/>
  <c r="P5" i="1" s="1"/>
  <c r="A1" i="3"/>
  <c r="I19" i="4"/>
  <c r="F7" i="1" s="1"/>
  <c r="N19" i="4"/>
  <c r="J7" i="1" s="1"/>
  <c r="P18" i="5"/>
  <c r="L8" i="1" s="1"/>
  <c r="A1" i="7"/>
  <c r="A1" i="9"/>
  <c r="N19" i="11"/>
  <c r="J14" i="1" s="1"/>
  <c r="Q19" i="11"/>
  <c r="F25" i="13"/>
  <c r="J18" i="5"/>
  <c r="X18" i="5"/>
  <c r="Q28" i="7"/>
  <c r="F23" i="13"/>
  <c r="K19" i="8"/>
  <c r="H11" i="1" s="1"/>
  <c r="G16" i="10"/>
  <c r="D13" i="1" s="1"/>
  <c r="U16" i="10"/>
  <c r="P13" i="1" s="1"/>
  <c r="G21" i="13"/>
  <c r="G25" i="13"/>
  <c r="G17" i="9"/>
  <c r="J16" i="10"/>
  <c r="X16" i="10"/>
  <c r="J19" i="11"/>
  <c r="X19" i="11"/>
  <c r="N16" i="12"/>
  <c r="J17" i="1" s="1"/>
  <c r="N16" i="9"/>
  <c r="J12" i="1" s="1"/>
  <c r="S12" i="1" l="1"/>
  <c r="Y16" i="9"/>
  <c r="T12" i="1" s="1"/>
  <c r="B15" i="1"/>
  <c r="D19" i="12" s="1"/>
  <c r="O15" i="1"/>
  <c r="T22" i="8" s="1"/>
  <c r="O31" i="7"/>
  <c r="O19" i="3"/>
  <c r="O22" i="11"/>
  <c r="O25" i="6"/>
  <c r="O23" i="2"/>
  <c r="O19" i="12"/>
  <c r="O20" i="9"/>
  <c r="O22" i="4"/>
  <c r="O19" i="10"/>
  <c r="O21" i="5"/>
  <c r="R19" i="8"/>
  <c r="N11" i="1" s="1"/>
  <c r="M11" i="1"/>
  <c r="F19" i="10"/>
  <c r="F19" i="3"/>
  <c r="F31" i="7"/>
  <c r="F20" i="9"/>
  <c r="F22" i="11"/>
  <c r="F25" i="6"/>
  <c r="F23" i="2"/>
  <c r="F19" i="12"/>
  <c r="F21" i="5"/>
  <c r="F22" i="4"/>
  <c r="H22" i="11"/>
  <c r="H19" i="10"/>
  <c r="H20" i="9"/>
  <c r="H21" i="5"/>
  <c r="H19" i="12"/>
  <c r="H25" i="6"/>
  <c r="H23" i="2"/>
  <c r="H31" i="7"/>
  <c r="H19" i="3"/>
  <c r="H22" i="4"/>
  <c r="G15" i="1"/>
  <c r="T25" i="6"/>
  <c r="K19" i="11"/>
  <c r="H14" i="1" s="1"/>
  <c r="G14" i="1"/>
  <c r="R28" i="7"/>
  <c r="N10" i="1" s="1"/>
  <c r="M10" i="1"/>
  <c r="R19" i="11"/>
  <c r="N14" i="1" s="1"/>
  <c r="M14" i="1"/>
  <c r="K19" i="4"/>
  <c r="H7" i="1" s="1"/>
  <c r="G7" i="1"/>
  <c r="K16" i="10"/>
  <c r="H13" i="1" s="1"/>
  <c r="G13" i="1"/>
  <c r="Y19" i="11"/>
  <c r="T14" i="1" s="1"/>
  <c r="S14" i="1"/>
  <c r="I16" i="9"/>
  <c r="F12" i="1" s="1"/>
  <c r="G16" i="9"/>
  <c r="D12" i="1" s="1"/>
  <c r="K16" i="9"/>
  <c r="H12" i="1" s="1"/>
  <c r="Y18" i="5"/>
  <c r="T8" i="1" s="1"/>
  <c r="S8" i="1"/>
  <c r="Q15" i="1"/>
  <c r="M6" i="1"/>
  <c r="R16" i="3"/>
  <c r="N6" i="1" s="1"/>
  <c r="M5" i="1"/>
  <c r="R19" i="2"/>
  <c r="N5" i="1" s="1"/>
  <c r="S9" i="1"/>
  <c r="Y22" i="6"/>
  <c r="T9" i="1" s="1"/>
  <c r="M22" i="11"/>
  <c r="M19" i="10"/>
  <c r="M20" i="9"/>
  <c r="M21" i="5"/>
  <c r="M31" i="7"/>
  <c r="M23" i="2"/>
  <c r="M19" i="3"/>
  <c r="M22" i="4"/>
  <c r="M25" i="6"/>
  <c r="M19" i="12"/>
  <c r="M15" i="1"/>
  <c r="K18" i="5"/>
  <c r="H8" i="1" s="1"/>
  <c r="G8" i="1"/>
  <c r="Y16" i="10"/>
  <c r="T13" i="1" s="1"/>
  <c r="S13" i="1"/>
  <c r="K22" i="6"/>
  <c r="H9" i="1" s="1"/>
  <c r="G9" i="1"/>
  <c r="S7" i="1"/>
  <c r="Y19" i="4"/>
  <c r="T7" i="1" s="1"/>
  <c r="D22" i="4" l="1"/>
  <c r="D19" i="10"/>
  <c r="D15" i="1"/>
  <c r="G25" i="6" s="1"/>
  <c r="D25" i="6"/>
  <c r="D20" i="9"/>
  <c r="J15" i="1"/>
  <c r="N19" i="10" s="1"/>
  <c r="D19" i="3"/>
  <c r="F15" i="1"/>
  <c r="I20" i="9" s="1"/>
  <c r="D23" i="2"/>
  <c r="D31" i="7"/>
  <c r="L15" i="1"/>
  <c r="P19" i="10" s="1"/>
  <c r="D21" i="5"/>
  <c r="D22" i="11"/>
  <c r="T19" i="12"/>
  <c r="T21" i="5"/>
  <c r="T23" i="2"/>
  <c r="T31" i="7"/>
  <c r="T22" i="11"/>
  <c r="T19" i="3"/>
  <c r="P15" i="1"/>
  <c r="U19" i="10" s="1"/>
  <c r="T20" i="9"/>
  <c r="T19" i="10"/>
  <c r="T22" i="4"/>
  <c r="U22" i="11"/>
  <c r="J22" i="11"/>
  <c r="J19" i="12"/>
  <c r="J20" i="9"/>
  <c r="J31" i="7"/>
  <c r="J25" i="6"/>
  <c r="H15" i="1"/>
  <c r="J23" i="2"/>
  <c r="J19" i="3"/>
  <c r="J19" i="10"/>
  <c r="J21" i="5"/>
  <c r="J22" i="4"/>
  <c r="Q22" i="11"/>
  <c r="Q19" i="10"/>
  <c r="Q20" i="9"/>
  <c r="Q21" i="5"/>
  <c r="Q19" i="12"/>
  <c r="Q25" i="6"/>
  <c r="Q23" i="2"/>
  <c r="Q19" i="3"/>
  <c r="Q22" i="4"/>
  <c r="Q31" i="7"/>
  <c r="N15" i="1"/>
  <c r="V22" i="11"/>
  <c r="V19" i="10"/>
  <c r="V20" i="9"/>
  <c r="V19" i="12"/>
  <c r="V21" i="5"/>
  <c r="V22" i="8"/>
  <c r="V31" i="7"/>
  <c r="V23" i="2"/>
  <c r="V25" i="6"/>
  <c r="R15" i="1"/>
  <c r="V19" i="3"/>
  <c r="V22" i="4"/>
  <c r="S15" i="1"/>
  <c r="U22" i="4" l="1"/>
  <c r="N25" i="6"/>
  <c r="N20" i="9"/>
  <c r="N21" i="5"/>
  <c r="N22" i="11"/>
  <c r="G31" i="7"/>
  <c r="G19" i="12"/>
  <c r="N22" i="4"/>
  <c r="N19" i="12"/>
  <c r="N23" i="2"/>
  <c r="N31" i="7"/>
  <c r="P19" i="12"/>
  <c r="G21" i="5"/>
  <c r="I19" i="10"/>
  <c r="G20" i="9"/>
  <c r="P31" i="7"/>
  <c r="G23" i="2"/>
  <c r="G19" i="10"/>
  <c r="P20" i="9"/>
  <c r="I19" i="12"/>
  <c r="G19" i="3"/>
  <c r="G22" i="11"/>
  <c r="G22" i="4"/>
  <c r="I25" i="6"/>
  <c r="P21" i="5"/>
  <c r="I19" i="3"/>
  <c r="I31" i="7"/>
  <c r="I22" i="4"/>
  <c r="I22" i="11"/>
  <c r="P23" i="2"/>
  <c r="P25" i="6"/>
  <c r="N19" i="3"/>
  <c r="I23" i="2"/>
  <c r="I21" i="5"/>
  <c r="P22" i="4"/>
  <c r="P22" i="11"/>
  <c r="P19" i="3"/>
  <c r="U19" i="3"/>
  <c r="U20" i="9"/>
  <c r="U21" i="5"/>
  <c r="U22" i="8"/>
  <c r="U23" i="2"/>
  <c r="U25" i="6"/>
  <c r="U19" i="12"/>
  <c r="U31" i="7"/>
  <c r="W19" i="12"/>
  <c r="W20" i="9"/>
  <c r="W22" i="8"/>
  <c r="W22" i="4"/>
  <c r="W19" i="10"/>
  <c r="W31" i="7"/>
  <c r="W23" i="2"/>
  <c r="W19" i="3"/>
  <c r="W25" i="6"/>
  <c r="W22" i="11"/>
  <c r="W21" i="5"/>
  <c r="R19" i="12"/>
  <c r="R20" i="9"/>
  <c r="R22" i="4"/>
  <c r="R31" i="7"/>
  <c r="R21" i="5"/>
  <c r="R19" i="3"/>
  <c r="R19" i="10"/>
  <c r="R22" i="11"/>
  <c r="R25" i="6"/>
  <c r="R23" i="2"/>
  <c r="K19" i="12"/>
  <c r="K22" i="11"/>
  <c r="K19" i="10"/>
  <c r="K25" i="6"/>
  <c r="K21" i="5"/>
  <c r="K19" i="3"/>
  <c r="K20" i="9"/>
  <c r="K31" i="7"/>
  <c r="K23" i="2"/>
  <c r="K22" i="4"/>
  <c r="X22" i="11"/>
  <c r="X19" i="12"/>
  <c r="X22" i="8"/>
  <c r="X19" i="10"/>
  <c r="X31" i="7"/>
  <c r="X25" i="6"/>
  <c r="T15" i="1"/>
  <c r="X21" i="5"/>
  <c r="X22" i="4"/>
  <c r="X19" i="3"/>
  <c r="X20" i="9"/>
  <c r="X23" i="2"/>
  <c r="Y19" i="12" l="1"/>
  <c r="Y22" i="8"/>
  <c r="Y22" i="11"/>
  <c r="Y19" i="10"/>
  <c r="Y25" i="6"/>
  <c r="Y20" i="9"/>
  <c r="Y21" i="5"/>
  <c r="Y22" i="4"/>
  <c r="Y19" i="3"/>
  <c r="Y31" i="7"/>
  <c r="Y23" i="2"/>
</calcChain>
</file>

<file path=xl/sharedStrings.xml><?xml version="1.0" encoding="utf-8"?>
<sst xmlns="http://schemas.openxmlformats.org/spreadsheetml/2006/main" count="1067" uniqueCount="324">
  <si>
    <t>la date d'observation est comprise 
dans cette période</t>
  </si>
  <si>
    <t>CIRCONSCRIPTIONS</t>
  </si>
  <si>
    <t>Effectif</t>
  </si>
  <si>
    <t>Période 1</t>
  </si>
  <si>
    <t>Période 2</t>
  </si>
  <si>
    <t>Période 3</t>
  </si>
  <si>
    <t>validés</t>
  </si>
  <si>
    <t>%</t>
  </si>
  <si>
    <t>en-cours</t>
  </si>
  <si>
    <t>total</t>
  </si>
  <si>
    <t>IEN CAYENNE 1 - SAÜL</t>
  </si>
  <si>
    <t>IEN CAYENNE 2 - ROURA</t>
  </si>
  <si>
    <t>IEN KOUROU 1 - MACOURIA - MONTSINERY</t>
  </si>
  <si>
    <t>IEN KOUROU 2 - SINNAMARY - IRACOUBO</t>
  </si>
  <si>
    <t>IEN MARONI</t>
  </si>
  <si>
    <t>IEN MATOURY - RÉGINA - OYAPOCK</t>
  </si>
  <si>
    <t>IEN REMIRE-MONTJOLY - MATOURY</t>
  </si>
  <si>
    <t>IEN SAINT-LAURENT 1</t>
  </si>
  <si>
    <t>IEN SAINT-LAURENT 2 - APATOU</t>
  </si>
  <si>
    <t>IEN SAINT-LAURENT 3 - MANA - YAWALA</t>
  </si>
  <si>
    <t>DEPARTEMENT DE LA GUYANE</t>
  </si>
  <si>
    <t>ECOLES PRIVEES</t>
  </si>
  <si>
    <t>CIRCONSCRIPTION : IEN CAYENNE 1 - SAÜL</t>
  </si>
  <si>
    <t>REP
+</t>
  </si>
  <si>
    <t>Période 2 ou semestre 1</t>
  </si>
  <si>
    <t>Remarques</t>
  </si>
  <si>
    <t>CAYENNE</t>
  </si>
  <si>
    <t>9730034Z</t>
  </si>
  <si>
    <t>JUST HYASINE</t>
  </si>
  <si>
    <t>X</t>
  </si>
  <si>
    <t>9730035A</t>
  </si>
  <si>
    <t>MARIE LUCETTE BO</t>
  </si>
  <si>
    <t>9730036B</t>
  </si>
  <si>
    <t>EDMARD MALACAR</t>
  </si>
  <si>
    <t>?</t>
  </si>
  <si>
    <t>9730038D</t>
  </si>
  <si>
    <t>JEAN MACE</t>
  </si>
  <si>
    <t>9730040F</t>
  </si>
  <si>
    <t>SAMUEL CHAMBAU</t>
  </si>
  <si>
    <t>9730041G</t>
  </si>
  <si>
    <t>ALEXANDRINE STA</t>
  </si>
  <si>
    <t>9730052U</t>
  </si>
  <si>
    <t>RENE BARTHELEMI</t>
  </si>
  <si>
    <t>9730064G</t>
  </si>
  <si>
    <t>MARIETTE BERNUD</t>
  </si>
  <si>
    <t>9730118R</t>
  </si>
  <si>
    <t>HENRI AGARANDE</t>
  </si>
  <si>
    <t>9730199D</t>
  </si>
  <si>
    <t>ETIENNE RIBAL</t>
  </si>
  <si>
    <t>9730212T</t>
  </si>
  <si>
    <t>STEPHAN PHINERA-</t>
  </si>
  <si>
    <t>SAUL</t>
  </si>
  <si>
    <t>9730256R</t>
  </si>
  <si>
    <t>DE SAUL</t>
  </si>
  <si>
    <t>effectifs concernés en P1 :</t>
  </si>
  <si>
    <t>CIRCONSCRIPTION : IEN CAYENNE 2 - ROURA</t>
  </si>
  <si>
    <t>9730042H</t>
  </si>
  <si>
    <t>GAETAN HERMINE</t>
  </si>
  <si>
    <t>9730104A</t>
  </si>
  <si>
    <t>MAXIMILIEN SABA</t>
  </si>
  <si>
    <t>9730114L</t>
  </si>
  <si>
    <t>LEOPOLD HEDER</t>
  </si>
  <si>
    <t>9730128B</t>
  </si>
  <si>
    <t>ELIETTE DANGLADE</t>
  </si>
  <si>
    <t>9730200E</t>
  </si>
  <si>
    <t>MORTIN</t>
  </si>
  <si>
    <t>9730211S</t>
  </si>
  <si>
    <t>MONT-LUCAS</t>
  </si>
  <si>
    <t>9730399W</t>
  </si>
  <si>
    <t>VENDOME</t>
  </si>
  <si>
    <t>ROURA</t>
  </si>
  <si>
    <t>9730043J</t>
  </si>
  <si>
    <t>AUGUSTINE DUCHA</t>
  </si>
  <si>
    <t>9730227J</t>
  </si>
  <si>
    <t>DE CACAO</t>
  </si>
  <si>
    <t>CIRCONSCRIPTION : IEN KOUROU 1 - MACOURIA - MONTSINERY</t>
  </si>
  <si>
    <t>KOUROU</t>
  </si>
  <si>
    <t>9730176D</t>
  </si>
  <si>
    <t>EUSTASE  RIMANE</t>
  </si>
  <si>
    <t>9730215W</t>
  </si>
  <si>
    <t>RAYMOND CRESSO</t>
  </si>
  <si>
    <t>9730242A</t>
  </si>
  <si>
    <t>OLIVIER COMPAS</t>
  </si>
  <si>
    <t>9730317G</t>
  </si>
  <si>
    <t>SAVANE</t>
  </si>
  <si>
    <t>MACOURIA</t>
  </si>
  <si>
    <t>9730023M</t>
  </si>
  <si>
    <t>MICHELLE PONET</t>
  </si>
  <si>
    <t>9730249H</t>
  </si>
  <si>
    <t>MAUD NADIRE</t>
  </si>
  <si>
    <t>9730318H</t>
  </si>
  <si>
    <t>EDME COURAT</t>
  </si>
  <si>
    <t>9730448Z</t>
  </si>
  <si>
    <t>SAINTE AGATHE</t>
  </si>
  <si>
    <t>9730480J</t>
  </si>
  <si>
    <t>ZAC DE SOULA</t>
  </si>
  <si>
    <t>MONTSINERY-TONNEGRANDE</t>
  </si>
  <si>
    <t>9730027S</t>
  </si>
  <si>
    <t>9730415N</t>
  </si>
  <si>
    <t>DE TONNEGRANDE</t>
  </si>
  <si>
    <t>CIRCONSCRIPTION : IEN KOUROU 2 - IRACOUBO - SINNAMARY</t>
  </si>
  <si>
    <t>IRACOUBO</t>
  </si>
  <si>
    <t>9730056Y</t>
  </si>
  <si>
    <t>9730240Y</t>
  </si>
  <si>
    <t>YUKALUWAN</t>
  </si>
  <si>
    <t>9730102Y</t>
  </si>
  <si>
    <t>EMILE NEZES</t>
  </si>
  <si>
    <t>9730103Z</t>
  </si>
  <si>
    <t>ROLAND LUCILE</t>
  </si>
  <si>
    <t>9730127A</t>
  </si>
  <si>
    <t>MICHEL LOHIER</t>
  </si>
  <si>
    <t>9730184M</t>
  </si>
  <si>
    <t>SOLANGE PATIENT</t>
  </si>
  <si>
    <t>9730201F</t>
  </si>
  <si>
    <t>9730383D</t>
  </si>
  <si>
    <t>OLIVE PALMOT</t>
  </si>
  <si>
    <t>SINNAMARY</t>
  </si>
  <si>
    <t>9730049R</t>
  </si>
  <si>
    <t>ULRICH SOPHIE</t>
  </si>
  <si>
    <t>9730050S</t>
  </si>
  <si>
    <t>ATHIS LATIDINE</t>
  </si>
  <si>
    <t>CIRCONSCRIPTION IEN MARONI - MARIPASOULA - GRAND-SANTI - PAPAICHTON</t>
  </si>
  <si>
    <t>En cours P3</t>
  </si>
  <si>
    <t>GRAND-SANTI</t>
  </si>
  <si>
    <t>9730097T</t>
  </si>
  <si>
    <t>ELIE CASTOR</t>
  </si>
  <si>
    <t>9730216X</t>
  </si>
  <si>
    <t>MONFINA</t>
  </si>
  <si>
    <t>9730272H</t>
  </si>
  <si>
    <t>APAGUY</t>
  </si>
  <si>
    <t>9730325R</t>
  </si>
  <si>
    <t>FANKO ATJALI A MI</t>
  </si>
  <si>
    <t>période de janvier à mai ?</t>
  </si>
  <si>
    <t>MARIPASOULA</t>
  </si>
  <si>
    <t>9730065H</t>
  </si>
  <si>
    <t>ROBERT VIGNON</t>
  </si>
  <si>
    <t>9730116N</t>
  </si>
  <si>
    <t>TWENKE-TALUWEN</t>
  </si>
  <si>
    <t>9730165S</t>
  </si>
  <si>
    <t>D'ELAHE</t>
  </si>
  <si>
    <t>9730185N</t>
  </si>
  <si>
    <t>ANTECUME PATA</t>
  </si>
  <si>
    <t>9730202G</t>
  </si>
  <si>
    <t>CAYODE</t>
  </si>
  <si>
    <t>9730245D</t>
  </si>
  <si>
    <t>ALEXIS JONAS</t>
  </si>
  <si>
    <t>9730356Z</t>
  </si>
  <si>
    <t>NOUVEAU WACAPO</t>
  </si>
  <si>
    <t>9730437M</t>
  </si>
  <si>
    <t>PILIMA</t>
  </si>
  <si>
    <t>PAPAICHTON</t>
  </si>
  <si>
    <t>9730098U</t>
  </si>
  <si>
    <t>GRAN MAN TOLING</t>
  </si>
  <si>
    <t>9730375V</t>
  </si>
  <si>
    <t>CAPITAINE LOUIS F</t>
  </si>
  <si>
    <t>CIRCONSCRIPTION IEN MATOURY - REGINA - OYAPOCK</t>
  </si>
  <si>
    <t>CAMOPI</t>
  </si>
  <si>
    <t>9730071P</t>
  </si>
  <si>
    <t>9730084D</t>
  </si>
  <si>
    <t>ZIDOCK</t>
  </si>
  <si>
    <t>9730426A</t>
  </si>
  <si>
    <t>ROGER</t>
  </si>
  <si>
    <t>9730427B</t>
  </si>
  <si>
    <t>YAWAPA-PINA</t>
  </si>
  <si>
    <t>MATOURY</t>
  </si>
  <si>
    <t>9730026R</t>
  </si>
  <si>
    <t>JACQUES LONY</t>
  </si>
  <si>
    <t>9730148Y</t>
  </si>
  <si>
    <t>SAINT MICHEL</t>
  </si>
  <si>
    <t>9730213U</t>
  </si>
  <si>
    <t>GUIMANMIN</t>
  </si>
  <si>
    <t>9730286Y</t>
  </si>
  <si>
    <t>DE ROCHAMBEAU</t>
  </si>
  <si>
    <t>9730338E</t>
  </si>
  <si>
    <t>LA BARBADINE</t>
  </si>
  <si>
    <t>9730352V</t>
  </si>
  <si>
    <t>STOUPAN</t>
  </si>
  <si>
    <t>9730368M</t>
  </si>
  <si>
    <t>DU BOURG</t>
  </si>
  <si>
    <t>OUANARY</t>
  </si>
  <si>
    <t>9730029U</t>
  </si>
  <si>
    <t>REGINA</t>
  </si>
  <si>
    <t>9730054W</t>
  </si>
  <si>
    <t>KAW</t>
  </si>
  <si>
    <t>9730055X</t>
  </si>
  <si>
    <t>MAURICE LEANVILL</t>
  </si>
  <si>
    <t>SAINT-GEORGES</t>
  </si>
  <si>
    <t>9730030V</t>
  </si>
  <si>
    <t>PASCAL JOINVILLLE</t>
  </si>
  <si>
    <t>9730072R</t>
  </si>
  <si>
    <t>LES TROIS PALETU</t>
  </si>
  <si>
    <t>9730161M</t>
  </si>
  <si>
    <t>HENRI SULNY</t>
  </si>
  <si>
    <t>9730432G</t>
  </si>
  <si>
    <t>GABIN</t>
  </si>
  <si>
    <t>CIRCONSCRIPTION IEN REMIRE-MONTJOLY - MATOURY</t>
  </si>
  <si>
    <t>9730207M</t>
  </si>
  <si>
    <t>BALATA</t>
  </si>
  <si>
    <t>9730243B</t>
  </si>
  <si>
    <t>ABRIBA</t>
  </si>
  <si>
    <t>9730319J</t>
  </si>
  <si>
    <t>LE LARIVOT</t>
  </si>
  <si>
    <t>9730413L</t>
  </si>
  <si>
    <t>MAURICE BELLONY</t>
  </si>
  <si>
    <t>9730414M</t>
  </si>
  <si>
    <t>LA RHUMERIE</t>
  </si>
  <si>
    <t>REMIRE-MONTJOLY</t>
  </si>
  <si>
    <t>9730031W</t>
  </si>
  <si>
    <t>EUGENE HONORIEN</t>
  </si>
  <si>
    <t>9730032X</t>
  </si>
  <si>
    <t>JULES MINIDOQUE</t>
  </si>
  <si>
    <t>9730159K</t>
  </si>
  <si>
    <t>9730164R</t>
  </si>
  <si>
    <t>EDGARD GALLIOT</t>
  </si>
  <si>
    <t>9730198C</t>
  </si>
  <si>
    <t>MOULIN A VENT</t>
  </si>
  <si>
    <t>9730244C</t>
  </si>
  <si>
    <t>PARC LINDOR</t>
  </si>
  <si>
    <t>9730428C</t>
  </si>
  <si>
    <t>ELVINA LIXEF</t>
  </si>
  <si>
    <t>CIRCONSCRIPTION IEN 
ST-LAURENT 1</t>
  </si>
  <si>
    <t>SAINT-LAURENT-DU-MARONI</t>
  </si>
  <si>
    <t>9730113K</t>
  </si>
  <si>
    <t>ELISE GIFFARD</t>
  </si>
  <si>
    <t>9730271G</t>
  </si>
  <si>
    <t>RAYMOND RECHOU</t>
  </si>
  <si>
    <t>9730320K</t>
  </si>
  <si>
    <t>JACQUES VOYER</t>
  </si>
  <si>
    <t>9730321L</t>
  </si>
  <si>
    <t>JOSEPH SYMPHORI</t>
  </si>
  <si>
    <t>9730353W</t>
  </si>
  <si>
    <t>ALAIN MOUTY</t>
  </si>
  <si>
    <t>9730398V</t>
  </si>
  <si>
    <t>OCTAVIEN HODEBA</t>
  </si>
  <si>
    <t>9730419T</t>
  </si>
  <si>
    <t>NICOLE OTHILY</t>
  </si>
  <si>
    <t>9730470Y</t>
  </si>
  <si>
    <t>PAUL ISNARD 1</t>
  </si>
  <si>
    <t>9730487S</t>
  </si>
  <si>
    <t>PAUL CASTAING</t>
  </si>
  <si>
    <t>9730506M</t>
  </si>
  <si>
    <t>PAUL ISNARD 2</t>
  </si>
  <si>
    <t>CIRCONSCRIPTION IEN ST-LAURENT 2 - APATOU</t>
  </si>
  <si>
    <t>APATOU</t>
  </si>
  <si>
    <t>9730099V</t>
  </si>
  <si>
    <t>LAMBERT AMAYOTA</t>
  </si>
  <si>
    <t>9730250J</t>
  </si>
  <si>
    <t>EDGARD MOUSSA</t>
  </si>
  <si>
    <t>9730324P</t>
  </si>
  <si>
    <t>MOUTENDE</t>
  </si>
  <si>
    <t>9730141R</t>
  </si>
  <si>
    <t>ROSA PARKS</t>
  </si>
  <si>
    <t>9730217Y</t>
  </si>
  <si>
    <t>TOUSSAINT LOUVERTURE</t>
  </si>
  <si>
    <t>9730253M</t>
  </si>
  <si>
    <t>VELME TAPOKA</t>
  </si>
  <si>
    <t>9730316F</t>
  </si>
  <si>
    <t>ALEXANDER MAC INTOSCH</t>
  </si>
  <si>
    <t>9730339F</t>
  </si>
  <si>
    <t>EDGARD MILIEN</t>
  </si>
  <si>
    <t>9730420U</t>
  </si>
  <si>
    <t>RUDOLPH BISWANE</t>
  </si>
  <si>
    <t>CIRCONSCRIPTION IEN ST-LAURENT 3 - MANA - AWALA-YALIMAPO</t>
  </si>
  <si>
    <t>Remarques</t>
  </si>
  <si>
    <t>AWALA-YALIMAPO</t>
  </si>
  <si>
    <t>9730073S</t>
  </si>
  <si>
    <t>YAMANALE</t>
  </si>
  <si>
    <t>MANA</t>
  </si>
  <si>
    <t>9730025P</t>
  </si>
  <si>
    <t>EMMANUEL BELLONY</t>
  </si>
  <si>
    <t>9730149Z</t>
  </si>
  <si>
    <t>TCHI TSOU</t>
  </si>
  <si>
    <t>9730369N</t>
  </si>
  <si>
    <t>CECILIEN ROBINSON</t>
  </si>
  <si>
    <t>9730445W</t>
  </si>
  <si>
    <t>ANNE-MARIE MARCHADOUR</t>
  </si>
  <si>
    <t>9730045L</t>
  </si>
  <si>
    <t>EDOUARD CAMAN</t>
  </si>
  <si>
    <t>9730140P</t>
  </si>
  <si>
    <t>9730181J</t>
  </si>
  <si>
    <t>DOCTROVEE SOLA</t>
  </si>
  <si>
    <t>9730284W</t>
  </si>
  <si>
    <t>ARMIDE EUZET</t>
  </si>
  <si>
    <t>9730384E</t>
  </si>
  <si>
    <t>COJANDE ST-AUGUSTE</t>
  </si>
  <si>
    <t>9730503J</t>
  </si>
  <si>
    <t>PROSPÉRITÉ</t>
  </si>
  <si>
    <t>Ecoles privées</t>
  </si>
  <si>
    <t>Communes</t>
  </si>
  <si>
    <t>Est Guyanais</t>
  </si>
  <si>
    <t>9730076V</t>
  </si>
  <si>
    <t>EEPR A-M Javouhey</t>
  </si>
  <si>
    <t>Cayenne</t>
  </si>
  <si>
    <t>9730077W</t>
  </si>
  <si>
    <t>EEPR St-Joseph</t>
  </si>
  <si>
    <t>9730081A</t>
  </si>
  <si>
    <t>EEPR La Persévérence</t>
  </si>
  <si>
    <t>9730158J</t>
  </si>
  <si>
    <t>EEPR St-Paul</t>
  </si>
  <si>
    <t>Cacao</t>
  </si>
  <si>
    <t>9730197B</t>
  </si>
  <si>
    <t>EEPR Ste-Thérèse</t>
  </si>
  <si>
    <t>Rémire-Montjoly</t>
  </si>
  <si>
    <t>9730361E</t>
  </si>
  <si>
    <t>EEPR St-Pierre</t>
  </si>
  <si>
    <t>Matoury</t>
  </si>
  <si>
    <t>9730078X</t>
  </si>
  <si>
    <t>Mana</t>
  </si>
  <si>
    <t>9730305U</t>
  </si>
  <si>
    <t>St-Laurent du Maroni</t>
  </si>
  <si>
    <t>9730496B</t>
  </si>
  <si>
    <t>EEPR Jean-Baptiste de la Salle</t>
  </si>
  <si>
    <t>P1</t>
  </si>
  <si>
    <t>P2</t>
  </si>
  <si>
    <t>P1 + P2</t>
  </si>
  <si>
    <t>Comparaison du nombre de dossiers traités pour la période 1*</t>
  </si>
  <si>
    <t>Progressions du nombre de dossiers</t>
  </si>
  <si>
    <t>en-cours de traitement</t>
  </si>
  <si>
    <t>traités</t>
  </si>
  <si>
    <t>Statisiques LSU au 08 01 2018</t>
  </si>
  <si>
    <t>septembre à décembre</t>
  </si>
  <si>
    <t>janvier à avril</t>
  </si>
  <si>
    <t>mai à juillet</t>
  </si>
  <si>
    <t xml:space="preserve">Période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</si>
</sst>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Arial"/>
      <family val="2"/>
      <charset val="1"/>
    </font>
    <font>
      <i/>
      <sz val="11"/>
      <color rgb="FF4F81BD"/>
      <name val="Times New Roman"/>
      <family val="1"/>
      <charset val="1"/>
    </font>
    <font>
      <i/>
      <sz val="11"/>
      <color rgb="FF8064A2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i/>
      <sz val="12"/>
      <color rgb="FF4F81BD"/>
      <name val="Times New Roman"/>
      <family val="1"/>
      <charset val="1"/>
    </font>
    <font>
      <i/>
      <sz val="12"/>
      <color rgb="FF8064A2"/>
      <name val="Times New Roman"/>
      <family val="1"/>
      <charset val="1"/>
    </font>
    <font>
      <sz val="11"/>
      <name val="Arial"/>
      <family val="2"/>
      <charset val="1"/>
    </font>
    <font>
      <sz val="10"/>
      <color rgb="FF000000"/>
      <name val="Times New Roman"/>
      <family val="1"/>
      <charset val="1"/>
    </font>
    <font>
      <i/>
      <sz val="10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34"/>
    </font>
    <font>
      <i/>
      <sz val="10"/>
      <color rgb="FF000000"/>
      <name val="Times New Roman"/>
      <family val="1"/>
      <charset val="134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i/>
      <sz val="10"/>
      <name val="Times New Roman"/>
      <family val="1"/>
      <charset val="1"/>
    </font>
    <font>
      <b/>
      <sz val="11"/>
      <color rgb="FF000000"/>
      <name val="Times New Roman"/>
      <family val="1"/>
      <charset val="134"/>
    </font>
    <font>
      <sz val="12"/>
      <color rgb="FF000000"/>
      <name val="Times New Roman"/>
      <family val="1"/>
      <charset val="1"/>
    </font>
    <font>
      <i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34"/>
    </font>
    <font>
      <sz val="12"/>
      <color rgb="FF000000"/>
      <name val="Times New Roman"/>
      <family val="1"/>
      <charset val="134"/>
    </font>
    <font>
      <i/>
      <sz val="11"/>
      <color rgb="FF000000"/>
      <name val="Times New Roman"/>
      <family val="1"/>
      <charset val="134"/>
    </font>
    <font>
      <b/>
      <i/>
      <sz val="10"/>
      <color rgb="FF000000"/>
      <name val="Times New Roman"/>
      <family val="1"/>
      <charset val="1"/>
    </font>
    <font>
      <b/>
      <i/>
      <sz val="11"/>
      <color rgb="FF000000"/>
      <name val="Times New Roman"/>
      <family val="1"/>
      <charset val="134"/>
    </font>
    <font>
      <b/>
      <i/>
      <sz val="11"/>
      <color rgb="FF000000"/>
      <name val="Times New Roman"/>
      <family val="1"/>
      <charset val="1"/>
    </font>
    <font>
      <b/>
      <sz val="10"/>
      <color rgb="FFFF0000"/>
      <name val="Times New Roman"/>
      <family val="1"/>
      <charset val="1"/>
    </font>
    <font>
      <sz val="10"/>
      <color rgb="FFFF0000"/>
      <name val="Times New Roman"/>
      <family val="1"/>
      <charset val="1"/>
    </font>
    <font>
      <sz val="10"/>
      <color rgb="FF00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66FFFF"/>
        <bgColor rgb="FFB7DEE8"/>
      </patternFill>
    </fill>
    <fill>
      <patternFill patternType="solid">
        <fgColor rgb="FFEEECE1"/>
        <bgColor rgb="FFFDEADA"/>
      </patternFill>
    </fill>
    <fill>
      <patternFill patternType="solid">
        <fgColor rgb="FFDDD9C3"/>
        <bgColor rgb="FFD9D9D9"/>
      </patternFill>
    </fill>
    <fill>
      <patternFill patternType="solid">
        <fgColor rgb="FFFFFFFF"/>
        <bgColor rgb="FFEEECE1"/>
      </patternFill>
    </fill>
    <fill>
      <patternFill patternType="solid">
        <fgColor rgb="FFFFFF66"/>
        <bgColor rgb="FFFFFF00"/>
      </patternFill>
    </fill>
    <fill>
      <patternFill patternType="solid">
        <fgColor rgb="FFFDEADA"/>
        <bgColor rgb="FFEEECE1"/>
      </patternFill>
    </fill>
    <fill>
      <patternFill patternType="solid">
        <fgColor rgb="FFD9D9D9"/>
        <bgColor rgb="FFDDD9C3"/>
      </patternFill>
    </fill>
    <fill>
      <patternFill patternType="solid">
        <fgColor rgb="FFB7DEE8"/>
        <bgColor rgb="FFD9D9D9"/>
      </patternFill>
    </fill>
    <fill>
      <patternFill patternType="solid">
        <fgColor rgb="FF9BBB59"/>
        <bgColor rgb="FF969696"/>
      </patternFill>
    </fill>
    <fill>
      <patternFill patternType="solid">
        <fgColor rgb="FFFF0000"/>
        <bgColor rgb="FF993300"/>
      </patternFill>
    </fill>
    <fill>
      <patternFill patternType="solid">
        <fgColor rgb="FFC3D69B"/>
        <bgColor rgb="FFDDD9C3"/>
      </patternFill>
    </fill>
    <fill>
      <patternFill patternType="solid">
        <fgColor rgb="FFFAC090"/>
        <bgColor rgb="FFDDD9C3"/>
      </patternFill>
    </fill>
  </fills>
  <borders count="6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</borders>
  <cellStyleXfs count="2">
    <xf numFmtId="0" fontId="0" fillId="0" borderId="0"/>
    <xf numFmtId="0" fontId="30" fillId="0" borderId="0"/>
  </cellStyleXfs>
  <cellXfs count="565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9" fontId="1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 vertical="top"/>
    </xf>
    <xf numFmtId="9" fontId="8" fillId="3" borderId="6" xfId="0" applyNumberFormat="1" applyFont="1" applyFill="1" applyBorder="1" applyAlignment="1">
      <alignment horizontal="center" vertical="top"/>
    </xf>
    <xf numFmtId="9" fontId="5" fillId="3" borderId="7" xfId="0" applyNumberFormat="1" applyFont="1" applyFill="1" applyBorder="1" applyAlignment="1">
      <alignment horizontal="center" vertical="top"/>
    </xf>
    <xf numFmtId="0" fontId="5" fillId="3" borderId="8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9" fontId="9" fillId="3" borderId="9" xfId="0" applyNumberFormat="1" applyFont="1" applyFill="1" applyBorder="1" applyAlignment="1">
      <alignment horizontal="center" vertical="top"/>
    </xf>
    <xf numFmtId="0" fontId="6" fillId="3" borderId="9" xfId="0" applyFont="1" applyFill="1" applyBorder="1" applyAlignment="1">
      <alignment horizontal="center" vertical="top"/>
    </xf>
    <xf numFmtId="9" fontId="6" fillId="3" borderId="9" xfId="0" applyNumberFormat="1" applyFont="1" applyFill="1" applyBorder="1" applyAlignment="1">
      <alignment horizontal="center" vertical="top"/>
    </xf>
    <xf numFmtId="9" fontId="6" fillId="3" borderId="7" xfId="0" applyNumberFormat="1" applyFont="1" applyFill="1" applyBorder="1" applyAlignment="1">
      <alignment horizontal="center" vertical="top"/>
    </xf>
    <xf numFmtId="0" fontId="7" fillId="4" borderId="5" xfId="0" applyFont="1" applyFill="1" applyBorder="1" applyAlignment="1">
      <alignment horizontal="center" vertical="top"/>
    </xf>
    <xf numFmtId="9" fontId="2" fillId="4" borderId="9" xfId="0" applyNumberFormat="1" applyFont="1" applyFill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9" fontId="3" fillId="0" borderId="9" xfId="0" applyNumberFormat="1" applyFont="1" applyBorder="1" applyAlignment="1">
      <alignment horizontal="center" vertical="top"/>
    </xf>
    <xf numFmtId="9" fontId="3" fillId="0" borderId="7" xfId="0" applyNumberFormat="1" applyFont="1" applyBorder="1" applyAlignment="1">
      <alignment horizontal="center" vertical="top"/>
    </xf>
    <xf numFmtId="0" fontId="10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center" vertical="top"/>
    </xf>
    <xf numFmtId="0" fontId="5" fillId="3" borderId="12" xfId="0" applyFont="1" applyFill="1" applyBorder="1" applyAlignment="1">
      <alignment horizontal="center" vertical="top"/>
    </xf>
    <xf numFmtId="9" fontId="8" fillId="3" borderId="13" xfId="0" applyNumberFormat="1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center" vertical="top"/>
    </xf>
    <xf numFmtId="9" fontId="5" fillId="3" borderId="14" xfId="0" applyNumberFormat="1" applyFont="1" applyFill="1" applyBorder="1" applyAlignment="1">
      <alignment horizontal="center" vertical="top"/>
    </xf>
    <xf numFmtId="0" fontId="6" fillId="3" borderId="10" xfId="0" applyFont="1" applyFill="1" applyBorder="1" applyAlignment="1">
      <alignment horizontal="center" vertical="top"/>
    </xf>
    <xf numFmtId="9" fontId="9" fillId="3" borderId="13" xfId="0" applyNumberFormat="1" applyFont="1" applyFill="1" applyBorder="1" applyAlignment="1">
      <alignment horizontal="center" vertical="top"/>
    </xf>
    <xf numFmtId="9" fontId="6" fillId="3" borderId="14" xfId="0" applyNumberFormat="1" applyFont="1" applyFill="1" applyBorder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7" fillId="4" borderId="10" xfId="0" applyFont="1" applyFill="1" applyBorder="1" applyAlignment="1">
      <alignment horizontal="center" vertical="top"/>
    </xf>
    <xf numFmtId="9" fontId="2" fillId="4" borderId="13" xfId="0" applyNumberFormat="1" applyFont="1" applyFill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9" fontId="3" fillId="0" borderId="14" xfId="0" applyNumberFormat="1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10" fillId="0" borderId="15" xfId="0" applyFont="1" applyBorder="1" applyAlignment="1">
      <alignment horizontal="left" vertical="top"/>
    </xf>
    <xf numFmtId="0" fontId="3" fillId="0" borderId="16" xfId="0" applyFont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9" fontId="8" fillId="3" borderId="18" xfId="0" applyNumberFormat="1" applyFont="1" applyFill="1" applyBorder="1" applyAlignment="1">
      <alignment horizontal="center" vertical="top"/>
    </xf>
    <xf numFmtId="0" fontId="5" fillId="3" borderId="15" xfId="0" applyFont="1" applyFill="1" applyBorder="1" applyAlignment="1">
      <alignment horizontal="center" vertical="top"/>
    </xf>
    <xf numFmtId="9" fontId="5" fillId="3" borderId="19" xfId="0" applyNumberFormat="1" applyFont="1" applyFill="1" applyBorder="1" applyAlignment="1">
      <alignment horizontal="center" vertical="top"/>
    </xf>
    <xf numFmtId="0" fontId="6" fillId="3" borderId="15" xfId="0" applyFont="1" applyFill="1" applyBorder="1" applyAlignment="1">
      <alignment horizontal="center" vertical="top"/>
    </xf>
    <xf numFmtId="9" fontId="9" fillId="3" borderId="18" xfId="0" applyNumberFormat="1" applyFont="1" applyFill="1" applyBorder="1" applyAlignment="1">
      <alignment horizontal="center" vertical="top"/>
    </xf>
    <xf numFmtId="9" fontId="6" fillId="3" borderId="19" xfId="0" applyNumberFormat="1" applyFont="1" applyFill="1" applyBorder="1" applyAlignment="1">
      <alignment horizontal="center" vertical="top"/>
    </xf>
    <xf numFmtId="0" fontId="6" fillId="3" borderId="17" xfId="0" applyFont="1" applyFill="1" applyBorder="1" applyAlignment="1">
      <alignment horizontal="center" vertical="top"/>
    </xf>
    <xf numFmtId="0" fontId="7" fillId="4" borderId="15" xfId="0" applyFont="1" applyFill="1" applyBorder="1" applyAlignment="1">
      <alignment horizontal="center" vertical="top"/>
    </xf>
    <xf numFmtId="9" fontId="7" fillId="4" borderId="19" xfId="0" applyNumberFormat="1" applyFont="1" applyFill="1" applyBorder="1" applyAlignment="1">
      <alignment horizontal="center" vertical="top"/>
    </xf>
    <xf numFmtId="0" fontId="3" fillId="5" borderId="15" xfId="0" applyFont="1" applyFill="1" applyBorder="1" applyAlignment="1">
      <alignment horizontal="center" vertical="top"/>
    </xf>
    <xf numFmtId="9" fontId="3" fillId="5" borderId="19" xfId="0" applyNumberFormat="1" applyFont="1" applyFill="1" applyBorder="1" applyAlignment="1">
      <alignment horizontal="center" vertical="top"/>
    </xf>
    <xf numFmtId="9" fontId="2" fillId="4" borderId="18" xfId="0" applyNumberFormat="1" applyFont="1" applyFill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9" fontId="3" fillId="0" borderId="19" xfId="0" applyNumberFormat="1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10" fillId="0" borderId="20" xfId="0" applyFont="1" applyBorder="1" applyAlignment="1">
      <alignment horizontal="left" vertical="top"/>
    </xf>
    <xf numFmtId="0" fontId="3" fillId="0" borderId="21" xfId="0" applyFont="1" applyBorder="1" applyAlignment="1">
      <alignment horizontal="center" vertical="top"/>
    </xf>
    <xf numFmtId="0" fontId="5" fillId="3" borderId="22" xfId="0" applyFont="1" applyFill="1" applyBorder="1" applyAlignment="1">
      <alignment horizontal="center" vertical="top"/>
    </xf>
    <xf numFmtId="9" fontId="8" fillId="3" borderId="23" xfId="0" applyNumberFormat="1" applyFont="1" applyFill="1" applyBorder="1" applyAlignment="1">
      <alignment horizontal="center" vertical="top"/>
    </xf>
    <xf numFmtId="0" fontId="5" fillId="3" borderId="20" xfId="0" applyFont="1" applyFill="1" applyBorder="1" applyAlignment="1">
      <alignment horizontal="center" vertical="top"/>
    </xf>
    <xf numFmtId="9" fontId="5" fillId="3" borderId="24" xfId="0" applyNumberFormat="1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top"/>
    </xf>
    <xf numFmtId="9" fontId="9" fillId="3" borderId="23" xfId="0" applyNumberFormat="1" applyFont="1" applyFill="1" applyBorder="1" applyAlignment="1">
      <alignment horizontal="center" vertical="top"/>
    </xf>
    <xf numFmtId="9" fontId="6" fillId="3" borderId="24" xfId="0" applyNumberFormat="1" applyFont="1" applyFill="1" applyBorder="1" applyAlignment="1">
      <alignment horizontal="center" vertical="top"/>
    </xf>
    <xf numFmtId="0" fontId="6" fillId="3" borderId="22" xfId="0" applyFont="1" applyFill="1" applyBorder="1" applyAlignment="1">
      <alignment horizontal="center" vertical="top"/>
    </xf>
    <xf numFmtId="0" fontId="7" fillId="4" borderId="20" xfId="0" applyFont="1" applyFill="1" applyBorder="1" applyAlignment="1">
      <alignment horizontal="center" vertical="top"/>
    </xf>
    <xf numFmtId="9" fontId="2" fillId="4" borderId="23" xfId="0" applyNumberFormat="1" applyFont="1" applyFill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9" fontId="3" fillId="0" borderId="24" xfId="0" applyNumberFormat="1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4" fillId="6" borderId="25" xfId="0" applyFont="1" applyFill="1" applyBorder="1" applyAlignment="1">
      <alignment horizontal="left" vertical="top" wrapText="1"/>
    </xf>
    <xf numFmtId="0" fontId="3" fillId="0" borderId="26" xfId="0" applyFont="1" applyBorder="1" applyAlignment="1">
      <alignment horizontal="center" vertical="top"/>
    </xf>
    <xf numFmtId="0" fontId="5" fillId="3" borderId="27" xfId="0" applyFont="1" applyFill="1" applyBorder="1" applyAlignment="1">
      <alignment horizontal="center" vertical="top"/>
    </xf>
    <xf numFmtId="9" fontId="8" fillId="3" borderId="28" xfId="0" applyNumberFormat="1" applyFont="1" applyFill="1" applyBorder="1" applyAlignment="1">
      <alignment horizontal="center" vertical="top"/>
    </xf>
    <xf numFmtId="0" fontId="5" fillId="3" borderId="29" xfId="0" applyFont="1" applyFill="1" applyBorder="1" applyAlignment="1">
      <alignment horizontal="center" vertical="top"/>
    </xf>
    <xf numFmtId="9" fontId="5" fillId="3" borderId="30" xfId="0" applyNumberFormat="1" applyFont="1" applyFill="1" applyBorder="1" applyAlignment="1">
      <alignment horizontal="center" vertical="top"/>
    </xf>
    <xf numFmtId="0" fontId="6" fillId="3" borderId="29" xfId="0" applyFont="1" applyFill="1" applyBorder="1" applyAlignment="1">
      <alignment horizontal="center" vertical="top"/>
    </xf>
    <xf numFmtId="9" fontId="9" fillId="3" borderId="31" xfId="0" applyNumberFormat="1" applyFont="1" applyFill="1" applyBorder="1" applyAlignment="1">
      <alignment horizontal="center" vertical="top"/>
    </xf>
    <xf numFmtId="9" fontId="6" fillId="3" borderId="31" xfId="0" applyNumberFormat="1" applyFont="1" applyFill="1" applyBorder="1" applyAlignment="1">
      <alignment horizontal="center" vertical="top"/>
    </xf>
    <xf numFmtId="0" fontId="6" fillId="3" borderId="31" xfId="0" applyFont="1" applyFill="1" applyBorder="1" applyAlignment="1">
      <alignment horizontal="center" vertical="top"/>
    </xf>
    <xf numFmtId="9" fontId="6" fillId="3" borderId="30" xfId="0" applyNumberFormat="1" applyFont="1" applyFill="1" applyBorder="1" applyAlignment="1">
      <alignment horizontal="center" vertical="top"/>
    </xf>
    <xf numFmtId="0" fontId="7" fillId="4" borderId="29" xfId="0" applyFont="1" applyFill="1" applyBorder="1" applyAlignment="1">
      <alignment horizontal="center" vertical="top"/>
    </xf>
    <xf numFmtId="9" fontId="2" fillId="4" borderId="31" xfId="0" applyNumberFormat="1" applyFont="1" applyFill="1" applyBorder="1" applyAlignment="1">
      <alignment horizontal="center" vertical="top"/>
    </xf>
    <xf numFmtId="0" fontId="3" fillId="0" borderId="29" xfId="0" applyFont="1" applyBorder="1" applyAlignment="1">
      <alignment horizontal="center" vertical="top"/>
    </xf>
    <xf numFmtId="9" fontId="3" fillId="0" borderId="31" xfId="0" applyNumberFormat="1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/>
    </xf>
    <xf numFmtId="9" fontId="3" fillId="0" borderId="30" xfId="0" applyNumberFormat="1" applyFont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top"/>
    </xf>
    <xf numFmtId="9" fontId="5" fillId="3" borderId="0" xfId="0" applyNumberFormat="1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center" vertical="top"/>
    </xf>
    <xf numFmtId="9" fontId="6" fillId="3" borderId="0" xfId="0" applyNumberFormat="1" applyFont="1" applyFill="1" applyBorder="1" applyAlignment="1">
      <alignment horizontal="center" vertical="top"/>
    </xf>
    <xf numFmtId="0" fontId="3" fillId="0" borderId="32" xfId="0" applyFont="1" applyBorder="1" applyAlignment="1">
      <alignment horizontal="left" vertical="top"/>
    </xf>
    <xf numFmtId="0" fontId="3" fillId="0" borderId="32" xfId="0" applyFont="1" applyBorder="1" applyAlignment="1">
      <alignment horizontal="center" vertical="top"/>
    </xf>
    <xf numFmtId="0" fontId="5" fillId="3" borderId="33" xfId="0" applyFont="1" applyFill="1" applyBorder="1" applyAlignment="1">
      <alignment horizontal="center" vertical="top"/>
    </xf>
    <xf numFmtId="9" fontId="8" fillId="3" borderId="34" xfId="0" applyNumberFormat="1" applyFont="1" applyFill="1" applyBorder="1" applyAlignment="1">
      <alignment horizontal="center" vertical="top"/>
    </xf>
    <xf numFmtId="9" fontId="5" fillId="3" borderId="35" xfId="0" applyNumberFormat="1" applyFont="1" applyFill="1" applyBorder="1" applyAlignment="1">
      <alignment horizontal="center" vertical="top"/>
    </xf>
    <xf numFmtId="0" fontId="6" fillId="3" borderId="33" xfId="0" applyFont="1" applyFill="1" applyBorder="1" applyAlignment="1">
      <alignment horizontal="center" vertical="top"/>
    </xf>
    <xf numFmtId="9" fontId="9" fillId="3" borderId="36" xfId="0" applyNumberFormat="1" applyFont="1" applyFill="1" applyBorder="1" applyAlignment="1">
      <alignment horizontal="center" vertical="top"/>
    </xf>
    <xf numFmtId="9" fontId="6" fillId="3" borderId="36" xfId="0" applyNumberFormat="1" applyFont="1" applyFill="1" applyBorder="1" applyAlignment="1">
      <alignment horizontal="center" vertical="top"/>
    </xf>
    <xf numFmtId="0" fontId="6" fillId="3" borderId="36" xfId="0" applyFont="1" applyFill="1" applyBorder="1" applyAlignment="1">
      <alignment horizontal="center" vertical="top"/>
    </xf>
    <xf numFmtId="9" fontId="6" fillId="3" borderId="35" xfId="0" applyNumberFormat="1" applyFont="1" applyFill="1" applyBorder="1" applyAlignment="1">
      <alignment horizontal="center" vertical="top"/>
    </xf>
    <xf numFmtId="0" fontId="7" fillId="4" borderId="33" xfId="0" applyFont="1" applyFill="1" applyBorder="1" applyAlignment="1">
      <alignment horizontal="center" vertical="top"/>
    </xf>
    <xf numFmtId="9" fontId="2" fillId="4" borderId="36" xfId="0" applyNumberFormat="1" applyFont="1" applyFill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9" fontId="3" fillId="0" borderId="36" xfId="0" applyNumberFormat="1" applyFont="1" applyBorder="1" applyAlignment="1">
      <alignment horizontal="center" vertical="top"/>
    </xf>
    <xf numFmtId="0" fontId="3" fillId="0" borderId="36" xfId="0" applyFont="1" applyBorder="1" applyAlignment="1">
      <alignment horizontal="center" vertical="top"/>
    </xf>
    <xf numFmtId="9" fontId="3" fillId="0" borderId="35" xfId="0" applyNumberFormat="1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center" vertical="top"/>
    </xf>
    <xf numFmtId="0" fontId="11" fillId="0" borderId="37" xfId="0" applyFont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top"/>
    </xf>
    <xf numFmtId="0" fontId="11" fillId="7" borderId="6" xfId="0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1" fillId="0" borderId="26" xfId="0" applyFont="1" applyBorder="1" applyAlignment="1">
      <alignment horizontal="center" vertical="top"/>
    </xf>
    <xf numFmtId="0" fontId="13" fillId="8" borderId="5" xfId="0" applyFont="1" applyFill="1" applyBorder="1" applyAlignment="1">
      <alignment horizontal="center" vertical="top"/>
    </xf>
    <xf numFmtId="0" fontId="13" fillId="8" borderId="6" xfId="0" applyFont="1" applyFill="1" applyBorder="1" applyAlignment="1">
      <alignment horizontal="center" vertical="top"/>
    </xf>
    <xf numFmtId="0" fontId="14" fillId="0" borderId="37" xfId="0" applyFont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1" fillId="9" borderId="39" xfId="0" applyFont="1" applyFill="1" applyBorder="1" applyAlignment="1">
      <alignment horizontal="center" vertical="top"/>
    </xf>
    <xf numFmtId="0" fontId="12" fillId="9" borderId="40" xfId="0" applyFont="1" applyFill="1" applyBorder="1" applyAlignment="1">
      <alignment horizontal="center" vertical="top"/>
    </xf>
    <xf numFmtId="0" fontId="11" fillId="9" borderId="40" xfId="0" applyFont="1" applyFill="1" applyBorder="1" applyAlignment="1">
      <alignment horizontal="center" vertical="top"/>
    </xf>
    <xf numFmtId="0" fontId="13" fillId="9" borderId="40" xfId="0" applyFont="1" applyFill="1" applyBorder="1" applyAlignment="1">
      <alignment horizontal="center" vertical="top"/>
    </xf>
    <xf numFmtId="0" fontId="0" fillId="9" borderId="40" xfId="0" applyFill="1" applyBorder="1" applyAlignment="1">
      <alignment horizontal="center" vertical="top"/>
    </xf>
    <xf numFmtId="0" fontId="14" fillId="9" borderId="40" xfId="0" applyFont="1" applyFill="1" applyBorder="1" applyAlignment="1">
      <alignment horizontal="center" vertical="center"/>
    </xf>
    <xf numFmtId="0" fontId="14" fillId="9" borderId="39" xfId="0" applyFont="1" applyFill="1" applyBorder="1" applyAlignment="1">
      <alignment horizontal="center" vertical="center"/>
    </xf>
    <xf numFmtId="0" fontId="15" fillId="9" borderId="40" xfId="0" applyFont="1" applyFill="1" applyBorder="1" applyAlignment="1">
      <alignment horizontal="center" vertical="center"/>
    </xf>
    <xf numFmtId="0" fontId="0" fillId="9" borderId="40" xfId="0" applyFill="1" applyBorder="1" applyAlignment="1">
      <alignment horizontal="center" vertical="center"/>
    </xf>
    <xf numFmtId="0" fontId="0" fillId="9" borderId="41" xfId="0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top"/>
    </xf>
    <xf numFmtId="0" fontId="0" fillId="0" borderId="32" xfId="0" applyFont="1" applyBorder="1" applyAlignment="1">
      <alignment horizontal="left" vertical="top"/>
    </xf>
    <xf numFmtId="0" fontId="11" fillId="0" borderId="37" xfId="0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0" fontId="11" fillId="7" borderId="15" xfId="0" applyFont="1" applyFill="1" applyBorder="1" applyAlignment="1">
      <alignment horizontal="center" vertical="top"/>
    </xf>
    <xf numFmtId="9" fontId="11" fillId="7" borderId="18" xfId="0" applyNumberFormat="1" applyFont="1" applyFill="1" applyBorder="1" applyAlignment="1">
      <alignment horizontal="center" vertical="top"/>
    </xf>
    <xf numFmtId="0" fontId="12" fillId="0" borderId="15" xfId="0" applyFont="1" applyBorder="1" applyAlignment="1">
      <alignment horizontal="center" vertical="top"/>
    </xf>
    <xf numFmtId="9" fontId="12" fillId="0" borderId="19" xfId="0" applyNumberFormat="1" applyFont="1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9" fontId="0" fillId="0" borderId="19" xfId="0" applyNumberFormat="1" applyBorder="1" applyAlignment="1">
      <alignment horizontal="center" vertical="top"/>
    </xf>
    <xf numFmtId="9" fontId="11" fillId="0" borderId="42" xfId="0" applyNumberFormat="1" applyFont="1" applyBorder="1" applyAlignment="1">
      <alignment horizontal="center" vertical="top"/>
    </xf>
    <xf numFmtId="0" fontId="11" fillId="10" borderId="15" xfId="0" applyFont="1" applyFill="1" applyBorder="1" applyAlignment="1">
      <alignment horizontal="center" vertical="top"/>
    </xf>
    <xf numFmtId="9" fontId="3" fillId="10" borderId="18" xfId="0" applyNumberFormat="1" applyFont="1" applyFill="1" applyBorder="1" applyAlignment="1">
      <alignment horizontal="center" vertical="top"/>
    </xf>
    <xf numFmtId="0" fontId="12" fillId="10" borderId="15" xfId="0" applyFont="1" applyFill="1" applyBorder="1" applyAlignment="1">
      <alignment horizontal="center" vertical="top"/>
    </xf>
    <xf numFmtId="9" fontId="12" fillId="10" borderId="19" xfId="0" applyNumberFormat="1" applyFont="1" applyFill="1" applyBorder="1" applyAlignment="1">
      <alignment horizontal="center" vertical="top"/>
    </xf>
    <xf numFmtId="0" fontId="0" fillId="10" borderId="17" xfId="0" applyFill="1" applyBorder="1" applyAlignment="1">
      <alignment horizontal="center" vertical="top"/>
    </xf>
    <xf numFmtId="9" fontId="0" fillId="10" borderId="19" xfId="0" applyNumberFormat="1" applyFill="1" applyBorder="1" applyAlignment="1">
      <alignment horizontal="center" vertical="top"/>
    </xf>
    <xf numFmtId="0" fontId="11" fillId="0" borderId="16" xfId="0" applyFont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9" fontId="14" fillId="4" borderId="18" xfId="0" applyNumberFormat="1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9" fontId="15" fillId="0" borderId="19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9" fontId="0" fillId="0" borderId="19" xfId="0" applyNumberFormat="1" applyBorder="1" applyAlignment="1">
      <alignment horizontal="center" vertical="center"/>
    </xf>
    <xf numFmtId="9" fontId="0" fillId="0" borderId="42" xfId="0" applyNumberFormat="1" applyFont="1" applyBorder="1" applyAlignment="1">
      <alignment horizontal="center" vertical="top"/>
    </xf>
    <xf numFmtId="0" fontId="11" fillId="8" borderId="15" xfId="0" applyFont="1" applyFill="1" applyBorder="1" applyAlignment="1">
      <alignment horizontal="center" vertical="top"/>
    </xf>
    <xf numFmtId="9" fontId="3" fillId="8" borderId="18" xfId="0" applyNumberFormat="1" applyFont="1" applyFill="1" applyBorder="1" applyAlignment="1">
      <alignment horizontal="center" vertical="top"/>
    </xf>
    <xf numFmtId="0" fontId="14" fillId="0" borderId="16" xfId="0" applyFont="1" applyBorder="1" applyAlignment="1">
      <alignment horizontal="center" vertical="center"/>
    </xf>
    <xf numFmtId="0" fontId="0" fillId="11" borderId="0" xfId="0" applyFont="1" applyFill="1" applyBorder="1" applyAlignment="1">
      <alignment horizontal="left" vertical="top"/>
    </xf>
    <xf numFmtId="0" fontId="14" fillId="5" borderId="16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6" fillId="10" borderId="15" xfId="0" applyFont="1" applyFill="1" applyBorder="1" applyAlignment="1">
      <alignment horizontal="center" vertical="top"/>
    </xf>
    <xf numFmtId="9" fontId="17" fillId="10" borderId="18" xfId="0" applyNumberFormat="1" applyFont="1" applyFill="1" applyBorder="1" applyAlignment="1">
      <alignment horizontal="center" vertical="top"/>
    </xf>
    <xf numFmtId="0" fontId="18" fillId="10" borderId="15" xfId="0" applyFont="1" applyFill="1" applyBorder="1" applyAlignment="1">
      <alignment horizontal="center" vertical="top"/>
    </xf>
    <xf numFmtId="9" fontId="18" fillId="10" borderId="19" xfId="0" applyNumberFormat="1" applyFont="1" applyFill="1" applyBorder="1" applyAlignment="1">
      <alignment horizontal="center" vertical="top"/>
    </xf>
    <xf numFmtId="0" fontId="16" fillId="10" borderId="17" xfId="0" applyFont="1" applyFill="1" applyBorder="1" applyAlignment="1">
      <alignment horizontal="center" vertical="top"/>
    </xf>
    <xf numFmtId="9" fontId="16" fillId="10" borderId="19" xfId="0" applyNumberFormat="1" applyFont="1" applyFill="1" applyBorder="1" applyAlignment="1">
      <alignment horizontal="center" vertical="top"/>
    </xf>
    <xf numFmtId="0" fontId="11" fillId="9" borderId="0" xfId="0" applyFont="1" applyFill="1" applyBorder="1" applyAlignment="1">
      <alignment horizontal="center" vertical="top"/>
    </xf>
    <xf numFmtId="9" fontId="12" fillId="9" borderId="42" xfId="0" applyNumberFormat="1" applyFont="1" applyFill="1" applyBorder="1" applyAlignment="1">
      <alignment horizontal="center" vertical="top"/>
    </xf>
    <xf numFmtId="0" fontId="0" fillId="9" borderId="42" xfId="0" applyFill="1" applyBorder="1" applyAlignment="1">
      <alignment horizontal="center" vertical="top"/>
    </xf>
    <xf numFmtId="9" fontId="0" fillId="9" borderId="42" xfId="0" applyNumberFormat="1" applyFill="1" applyBorder="1" applyAlignment="1">
      <alignment horizontal="center" vertical="top"/>
    </xf>
    <xf numFmtId="0" fontId="11" fillId="9" borderId="42" xfId="0" applyFont="1" applyFill="1" applyBorder="1" applyAlignment="1">
      <alignment horizontal="center" vertical="top"/>
    </xf>
    <xf numFmtId="9" fontId="3" fillId="9" borderId="42" xfId="0" applyNumberFormat="1" applyFont="1" applyFill="1" applyBorder="1" applyAlignment="1">
      <alignment horizontal="center" vertical="top"/>
    </xf>
    <xf numFmtId="0" fontId="12" fillId="9" borderId="42" xfId="0" applyFont="1" applyFill="1" applyBorder="1" applyAlignment="1">
      <alignment horizontal="center" vertical="top"/>
    </xf>
    <xf numFmtId="0" fontId="14" fillId="9" borderId="42" xfId="0" applyFont="1" applyFill="1" applyBorder="1" applyAlignment="1">
      <alignment horizontal="center" vertical="center"/>
    </xf>
    <xf numFmtId="9" fontId="14" fillId="9" borderId="42" xfId="0" applyNumberFormat="1" applyFont="1" applyFill="1" applyBorder="1" applyAlignment="1">
      <alignment horizontal="center" vertical="center"/>
    </xf>
    <xf numFmtId="0" fontId="15" fillId="9" borderId="42" xfId="0" applyFont="1" applyFill="1" applyBorder="1" applyAlignment="1">
      <alignment horizontal="center" vertical="center"/>
    </xf>
    <xf numFmtId="9" fontId="15" fillId="9" borderId="42" xfId="0" applyNumberFormat="1" applyFont="1" applyFill="1" applyBorder="1" applyAlignment="1">
      <alignment horizontal="center" vertical="center"/>
    </xf>
    <xf numFmtId="0" fontId="0" fillId="9" borderId="42" xfId="0" applyFill="1" applyBorder="1" applyAlignment="1">
      <alignment horizontal="center" vertical="center"/>
    </xf>
    <xf numFmtId="9" fontId="0" fillId="9" borderId="43" xfId="0" applyNumberForma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top"/>
    </xf>
    <xf numFmtId="0" fontId="11" fillId="0" borderId="20" xfId="0" applyFont="1" applyBorder="1" applyAlignment="1">
      <alignment horizontal="center" vertical="top"/>
    </xf>
    <xf numFmtId="0" fontId="11" fillId="7" borderId="20" xfId="0" applyFont="1" applyFill="1" applyBorder="1" applyAlignment="1">
      <alignment horizontal="center" vertical="top"/>
    </xf>
    <xf numFmtId="9" fontId="11" fillId="7" borderId="23" xfId="0" applyNumberFormat="1" applyFont="1" applyFill="1" applyBorder="1" applyAlignment="1">
      <alignment horizontal="center" vertical="top"/>
    </xf>
    <xf numFmtId="0" fontId="12" fillId="0" borderId="20" xfId="0" applyFont="1" applyBorder="1" applyAlignment="1">
      <alignment horizontal="center" vertical="top"/>
    </xf>
    <xf numFmtId="9" fontId="12" fillId="0" borderId="24" xfId="0" applyNumberFormat="1" applyFont="1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9" fontId="0" fillId="0" borderId="24" xfId="0" applyNumberFormat="1" applyBorder="1" applyAlignment="1">
      <alignment horizontal="center" vertical="top"/>
    </xf>
    <xf numFmtId="9" fontId="0" fillId="0" borderId="44" xfId="0" applyNumberFormat="1" applyBorder="1" applyAlignment="1">
      <alignment horizontal="center" vertical="top"/>
    </xf>
    <xf numFmtId="0" fontId="11" fillId="8" borderId="20" xfId="0" applyFont="1" applyFill="1" applyBorder="1" applyAlignment="1">
      <alignment horizontal="center" vertical="top"/>
    </xf>
    <xf numFmtId="9" fontId="3" fillId="8" borderId="23" xfId="0" applyNumberFormat="1" applyFont="1" applyFill="1" applyBorder="1" applyAlignment="1">
      <alignment horizontal="center" vertical="top"/>
    </xf>
    <xf numFmtId="0" fontId="14" fillId="0" borderId="21" xfId="0" applyFont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9" fontId="14" fillId="4" borderId="23" xfId="0" applyNumberFormat="1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9" fontId="15" fillId="0" borderId="24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9" fontId="0" fillId="0" borderId="24" xfId="0" applyNumberForma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9" fontId="7" fillId="7" borderId="23" xfId="0" applyNumberFormat="1" applyFont="1" applyFill="1" applyBorder="1" applyAlignment="1">
      <alignment horizontal="center" vertical="center"/>
    </xf>
    <xf numFmtId="9" fontId="7" fillId="0" borderId="24" xfId="0" applyNumberFormat="1" applyFont="1" applyBorder="1" applyAlignment="1">
      <alignment horizontal="center" vertical="center"/>
    </xf>
    <xf numFmtId="9" fontId="7" fillId="0" borderId="3" xfId="0" applyNumberFormat="1" applyFont="1" applyBorder="1" applyAlignment="1">
      <alignment horizontal="center" vertical="center"/>
    </xf>
    <xf numFmtId="9" fontId="7" fillId="0" borderId="23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9" fontId="19" fillId="4" borderId="23" xfId="0" applyNumberFormat="1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9" fontId="19" fillId="0" borderId="24" xfId="0" applyNumberFormat="1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/>
    </xf>
    <xf numFmtId="0" fontId="19" fillId="5" borderId="0" xfId="0" applyFont="1" applyFill="1" applyBorder="1" applyAlignment="1">
      <alignment horizontal="center" vertical="center"/>
    </xf>
    <xf numFmtId="9" fontId="19" fillId="5" borderId="0" xfId="0" applyNumberFormat="1" applyFont="1" applyFill="1" applyBorder="1" applyAlignment="1">
      <alignment horizontal="center" vertical="center"/>
    </xf>
    <xf numFmtId="0" fontId="11" fillId="0" borderId="45" xfId="0" applyFont="1" applyBorder="1" applyAlignment="1">
      <alignment horizontal="center" vertical="top"/>
    </xf>
    <xf numFmtId="0" fontId="3" fillId="0" borderId="46" xfId="0" applyFont="1" applyBorder="1" applyAlignment="1">
      <alignment horizontal="center" vertical="top"/>
    </xf>
    <xf numFmtId="0" fontId="3" fillId="7" borderId="33" xfId="0" applyFont="1" applyFill="1" applyBorder="1" applyAlignment="1">
      <alignment horizontal="center" vertical="top"/>
    </xf>
    <xf numFmtId="9" fontId="20" fillId="7" borderId="34" xfId="0" applyNumberFormat="1" applyFont="1" applyFill="1" applyBorder="1" applyAlignment="1">
      <alignment horizontal="center" vertical="top"/>
    </xf>
    <xf numFmtId="0" fontId="21" fillId="0" borderId="33" xfId="0" applyFont="1" applyBorder="1" applyAlignment="1">
      <alignment horizontal="center" vertical="top"/>
    </xf>
    <xf numFmtId="9" fontId="21" fillId="0" borderId="35" xfId="0" applyNumberFormat="1" applyFont="1" applyBorder="1" applyAlignment="1">
      <alignment horizontal="center" vertical="top"/>
    </xf>
    <xf numFmtId="0" fontId="0" fillId="0" borderId="45" xfId="0" applyBorder="1" applyAlignment="1">
      <alignment horizontal="center" vertical="top"/>
    </xf>
    <xf numFmtId="0" fontId="7" fillId="8" borderId="33" xfId="0" applyFont="1" applyFill="1" applyBorder="1" applyAlignment="1">
      <alignment horizontal="center" vertical="top"/>
    </xf>
    <xf numFmtId="9" fontId="2" fillId="8" borderId="36" xfId="0" applyNumberFormat="1" applyFont="1" applyFill="1" applyBorder="1" applyAlignment="1">
      <alignment horizontal="center" vertical="top"/>
    </xf>
    <xf numFmtId="9" fontId="21" fillId="0" borderId="36" xfId="0" applyNumberFormat="1" applyFont="1" applyBorder="1" applyAlignment="1">
      <alignment horizontal="center" vertical="top"/>
    </xf>
    <xf numFmtId="0" fontId="21" fillId="0" borderId="36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center"/>
    </xf>
    <xf numFmtId="0" fontId="22" fillId="4" borderId="33" xfId="0" applyFont="1" applyFill="1" applyBorder="1" applyAlignment="1">
      <alignment horizontal="center" vertical="center"/>
    </xf>
    <xf numFmtId="9" fontId="23" fillId="4" borderId="34" xfId="0" applyNumberFormat="1" applyFont="1" applyFill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9" fontId="24" fillId="0" borderId="35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0" fillId="9" borderId="38" xfId="0" applyFont="1" applyFill="1" applyBorder="1" applyAlignment="1">
      <alignment horizontal="center" vertical="center"/>
    </xf>
    <xf numFmtId="0" fontId="11" fillId="9" borderId="39" xfId="0" applyFont="1" applyFill="1" applyBorder="1" applyAlignment="1">
      <alignment horizontal="center" vertical="center"/>
    </xf>
    <xf numFmtId="0" fontId="12" fillId="9" borderId="40" xfId="0" applyFont="1" applyFill="1" applyBorder="1" applyAlignment="1">
      <alignment horizontal="center" vertical="center"/>
    </xf>
    <xf numFmtId="0" fontId="11" fillId="9" borderId="40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left" vertical="center"/>
    </xf>
    <xf numFmtId="0" fontId="0" fillId="0" borderId="3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9" fontId="11" fillId="7" borderId="18" xfId="0" applyNumberFormat="1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9" fontId="12" fillId="0" borderId="19" xfId="0" applyNumberFormat="1" applyFont="1" applyBorder="1" applyAlignment="1">
      <alignment horizontal="center" vertical="center"/>
    </xf>
    <xf numFmtId="9" fontId="11" fillId="0" borderId="42" xfId="0" applyNumberFormat="1" applyFont="1" applyBorder="1" applyAlignment="1">
      <alignment horizontal="center" vertical="center"/>
    </xf>
    <xf numFmtId="0" fontId="11" fillId="8" borderId="15" xfId="0" applyFont="1" applyFill="1" applyBorder="1" applyAlignment="1">
      <alignment horizontal="center" vertical="center"/>
    </xf>
    <xf numFmtId="9" fontId="3" fillId="8" borderId="18" xfId="0" applyNumberFormat="1" applyFont="1" applyFill="1" applyBorder="1" applyAlignment="1">
      <alignment horizontal="center" vertical="center"/>
    </xf>
    <xf numFmtId="9" fontId="0" fillId="0" borderId="42" xfId="0" applyNumberFormat="1" applyFont="1" applyBorder="1" applyAlignment="1">
      <alignment horizontal="center" vertical="center"/>
    </xf>
    <xf numFmtId="0" fontId="11" fillId="12" borderId="15" xfId="0" applyFont="1" applyFill="1" applyBorder="1" applyAlignment="1">
      <alignment horizontal="center" vertical="center"/>
    </xf>
    <xf numFmtId="9" fontId="3" fillId="12" borderId="18" xfId="0" applyNumberFormat="1" applyFont="1" applyFill="1" applyBorder="1" applyAlignment="1">
      <alignment horizontal="center" vertical="center"/>
    </xf>
    <xf numFmtId="0" fontId="12" fillId="12" borderId="15" xfId="0" applyFont="1" applyFill="1" applyBorder="1" applyAlignment="1">
      <alignment horizontal="center" vertical="center"/>
    </xf>
    <xf numFmtId="9" fontId="12" fillId="12" borderId="19" xfId="0" applyNumberFormat="1" applyFont="1" applyFill="1" applyBorder="1" applyAlignment="1">
      <alignment horizontal="center" vertical="center"/>
    </xf>
    <xf numFmtId="0" fontId="0" fillId="12" borderId="17" xfId="0" applyFill="1" applyBorder="1" applyAlignment="1">
      <alignment horizontal="center" vertical="center"/>
    </xf>
    <xf numFmtId="9" fontId="0" fillId="12" borderId="19" xfId="0" applyNumberForma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13" borderId="15" xfId="0" applyFont="1" applyFill="1" applyBorder="1" applyAlignment="1">
      <alignment horizontal="center" vertical="center"/>
    </xf>
    <xf numFmtId="9" fontId="3" fillId="13" borderId="18" xfId="0" applyNumberFormat="1" applyFont="1" applyFill="1" applyBorder="1" applyAlignment="1">
      <alignment horizontal="center" vertical="center"/>
    </xf>
    <xf numFmtId="0" fontId="12" fillId="13" borderId="15" xfId="0" applyFont="1" applyFill="1" applyBorder="1" applyAlignment="1">
      <alignment horizontal="center" vertical="center"/>
    </xf>
    <xf numFmtId="9" fontId="12" fillId="13" borderId="19" xfId="0" applyNumberFormat="1" applyFont="1" applyFill="1" applyBorder="1" applyAlignment="1">
      <alignment horizontal="center" vertical="center"/>
    </xf>
    <xf numFmtId="0" fontId="0" fillId="13" borderId="17" xfId="0" applyFill="1" applyBorder="1" applyAlignment="1">
      <alignment horizontal="center" vertical="center"/>
    </xf>
    <xf numFmtId="9" fontId="0" fillId="13" borderId="19" xfId="0" applyNumberForma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1" fillId="9" borderId="0" xfId="0" applyFont="1" applyFill="1" applyBorder="1" applyAlignment="1">
      <alignment horizontal="center" vertical="center"/>
    </xf>
    <xf numFmtId="9" fontId="12" fillId="9" borderId="42" xfId="0" applyNumberFormat="1" applyFont="1" applyFill="1" applyBorder="1" applyAlignment="1">
      <alignment horizontal="center" vertical="center"/>
    </xf>
    <xf numFmtId="9" fontId="0" fillId="9" borderId="42" xfId="0" applyNumberFormat="1" applyFill="1" applyBorder="1" applyAlignment="1">
      <alignment horizontal="center" vertical="center"/>
    </xf>
    <xf numFmtId="9" fontId="11" fillId="9" borderId="42" xfId="0" applyNumberFormat="1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9" fontId="11" fillId="5" borderId="18" xfId="0" applyNumberFormat="1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9" fontId="12" fillId="5" borderId="19" xfId="0" applyNumberFormat="1" applyFont="1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9" fontId="0" fillId="5" borderId="19" xfId="0" applyNumberForma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12" borderId="20" xfId="0" applyFont="1" applyFill="1" applyBorder="1" applyAlignment="1">
      <alignment horizontal="center" vertical="center"/>
    </xf>
    <xf numFmtId="9" fontId="11" fillId="12" borderId="23" xfId="0" applyNumberFormat="1" applyFont="1" applyFill="1" applyBorder="1" applyAlignment="1">
      <alignment horizontal="center" vertical="center"/>
    </xf>
    <xf numFmtId="0" fontId="12" fillId="12" borderId="20" xfId="0" applyFont="1" applyFill="1" applyBorder="1" applyAlignment="1">
      <alignment horizontal="center" vertical="center"/>
    </xf>
    <xf numFmtId="9" fontId="12" fillId="12" borderId="24" xfId="0" applyNumberFormat="1" applyFont="1" applyFill="1" applyBorder="1" applyAlignment="1">
      <alignment horizontal="center" vertical="center"/>
    </xf>
    <xf numFmtId="0" fontId="0" fillId="12" borderId="22" xfId="0" applyFill="1" applyBorder="1" applyAlignment="1">
      <alignment horizontal="center" vertical="center"/>
    </xf>
    <xf numFmtId="9" fontId="0" fillId="12" borderId="24" xfId="0" applyNumberFormat="1" applyFill="1" applyBorder="1" applyAlignment="1">
      <alignment horizontal="center" vertical="center"/>
    </xf>
    <xf numFmtId="9" fontId="0" fillId="0" borderId="44" xfId="0" applyNumberFormat="1" applyFont="1" applyBorder="1" applyAlignment="1">
      <alignment horizontal="center" vertical="center"/>
    </xf>
    <xf numFmtId="9" fontId="3" fillId="12" borderId="23" xfId="0" applyNumberFormat="1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9" fontId="14" fillId="4" borderId="48" xfId="0" applyNumberFormat="1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9" fontId="15" fillId="0" borderId="49" xfId="0" applyNumberFormat="1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9" fontId="0" fillId="0" borderId="49" xfId="0" applyNumberFormat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9" fontId="7" fillId="8" borderId="51" xfId="0" applyNumberFormat="1" applyFont="1" applyFill="1" applyBorder="1" applyAlignment="1">
      <alignment horizontal="center" vertical="center"/>
    </xf>
    <xf numFmtId="9" fontId="7" fillId="0" borderId="51" xfId="0" applyNumberFormat="1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9" fontId="13" fillId="4" borderId="34" xfId="0" applyNumberFormat="1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9" fontId="25" fillId="0" borderId="35" xfId="0" applyNumberFormat="1" applyFont="1" applyBorder="1" applyAlignment="1">
      <alignment horizontal="center" vertical="center"/>
    </xf>
    <xf numFmtId="9" fontId="13" fillId="0" borderId="35" xfId="0" applyNumberFormat="1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25" fillId="9" borderId="40" xfId="0" applyFont="1" applyFill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11" borderId="16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2" fillId="9" borderId="42" xfId="0" applyFont="1" applyFill="1" applyBorder="1" applyAlignment="1">
      <alignment horizontal="center" vertical="center"/>
    </xf>
    <xf numFmtId="0" fontId="11" fillId="9" borderId="42" xfId="0" applyFont="1" applyFill="1" applyBorder="1" applyAlignment="1">
      <alignment horizontal="center" vertical="center"/>
    </xf>
    <xf numFmtId="9" fontId="3" fillId="9" borderId="42" xfId="0" applyNumberFormat="1" applyFont="1" applyFill="1" applyBorder="1" applyAlignment="1">
      <alignment horizontal="center" vertical="center"/>
    </xf>
    <xf numFmtId="9" fontId="26" fillId="9" borderId="42" xfId="0" applyNumberFormat="1" applyFont="1" applyFill="1" applyBorder="1" applyAlignment="1">
      <alignment horizontal="center" vertical="center"/>
    </xf>
    <xf numFmtId="9" fontId="27" fillId="9" borderId="42" xfId="0" applyNumberFormat="1" applyFont="1" applyFill="1" applyBorder="1" applyAlignment="1">
      <alignment horizontal="center" vertical="center"/>
    </xf>
    <xf numFmtId="0" fontId="14" fillId="9" borderId="53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15" fillId="13" borderId="15" xfId="0" applyFont="1" applyFill="1" applyBorder="1" applyAlignment="1">
      <alignment horizontal="center" vertical="center"/>
    </xf>
    <xf numFmtId="9" fontId="11" fillId="13" borderId="18" xfId="0" applyNumberFormat="1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/>
    </xf>
    <xf numFmtId="9" fontId="15" fillId="5" borderId="19" xfId="0" applyNumberFormat="1" applyFont="1" applyFill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7" borderId="20" xfId="0" applyFont="1" applyFill="1" applyBorder="1" applyAlignment="1">
      <alignment horizontal="center" vertical="center"/>
    </xf>
    <xf numFmtId="9" fontId="11" fillId="7" borderId="23" xfId="0" applyNumberFormat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9" fontId="12" fillId="0" borderId="24" xfId="0" applyNumberFormat="1" applyFont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9" fontId="3" fillId="8" borderId="23" xfId="0" applyNumberFormat="1" applyFont="1" applyFill="1" applyBorder="1" applyAlignment="1">
      <alignment horizontal="center" vertical="center"/>
    </xf>
    <xf numFmtId="9" fontId="7" fillId="8" borderId="23" xfId="0" applyNumberFormat="1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9" fontId="7" fillId="4" borderId="23" xfId="0" applyNumberFormat="1" applyFont="1" applyFill="1" applyBorder="1" applyAlignment="1">
      <alignment horizontal="center" vertical="center"/>
    </xf>
    <xf numFmtId="9" fontId="27" fillId="0" borderId="24" xfId="0" applyNumberFormat="1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7" borderId="33" xfId="0" applyFont="1" applyFill="1" applyBorder="1" applyAlignment="1">
      <alignment horizontal="center" vertical="center"/>
    </xf>
    <xf numFmtId="9" fontId="20" fillId="7" borderId="34" xfId="0" applyNumberFormat="1" applyFont="1" applyFill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9" fontId="21" fillId="0" borderId="35" xfId="0" applyNumberFormat="1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7" fillId="8" borderId="33" xfId="0" applyFont="1" applyFill="1" applyBorder="1" applyAlignment="1">
      <alignment horizontal="center" vertical="center"/>
    </xf>
    <xf numFmtId="9" fontId="2" fillId="8" borderId="36" xfId="0" applyNumberFormat="1" applyFont="1" applyFill="1" applyBorder="1" applyAlignment="1">
      <alignment horizontal="center" vertical="center"/>
    </xf>
    <xf numFmtId="9" fontId="21" fillId="0" borderId="36" xfId="0" applyNumberFormat="1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9" borderId="40" xfId="0" applyFont="1" applyFill="1" applyBorder="1" applyAlignment="1">
      <alignment horizontal="center" vertical="center"/>
    </xf>
    <xf numFmtId="9" fontId="7" fillId="9" borderId="42" xfId="0" applyNumberFormat="1" applyFont="1" applyFill="1" applyBorder="1" applyAlignment="1">
      <alignment horizontal="center" vertical="center"/>
    </xf>
    <xf numFmtId="9" fontId="11" fillId="12" borderId="18" xfId="0" applyNumberFormat="1" applyFont="1" applyFill="1" applyBorder="1" applyAlignment="1">
      <alignment horizontal="center" vertical="center"/>
    </xf>
    <xf numFmtId="9" fontId="11" fillId="0" borderId="44" xfId="0" applyNumberFormat="1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9" fontId="7" fillId="4" borderId="34" xfId="0" applyNumberFormat="1" applyFont="1" applyFill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9" fontId="27" fillId="0" borderId="35" xfId="0" applyNumberFormat="1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9" fontId="7" fillId="0" borderId="35" xfId="0" applyNumberFormat="1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top"/>
    </xf>
    <xf numFmtId="0" fontId="11" fillId="8" borderId="9" xfId="0" applyFont="1" applyFill="1" applyBorder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11" fillId="7" borderId="15" xfId="1" applyFont="1" applyFill="1" applyBorder="1" applyAlignment="1">
      <alignment horizontal="center" vertical="top"/>
    </xf>
    <xf numFmtId="0" fontId="12" fillId="0" borderId="15" xfId="1" applyFont="1" applyBorder="1" applyAlignment="1">
      <alignment horizontal="center" vertical="top"/>
    </xf>
    <xf numFmtId="0" fontId="11" fillId="8" borderId="15" xfId="1" applyFont="1" applyFill="1" applyBorder="1" applyAlignment="1">
      <alignment horizontal="center" vertical="top"/>
    </xf>
    <xf numFmtId="9" fontId="3" fillId="8" borderId="57" xfId="0" applyNumberFormat="1" applyFont="1" applyFill="1" applyBorder="1" applyAlignment="1">
      <alignment horizontal="center" vertical="top"/>
    </xf>
    <xf numFmtId="0" fontId="12" fillId="0" borderId="57" xfId="1" applyFont="1" applyBorder="1" applyAlignment="1">
      <alignment horizontal="center" vertical="top"/>
    </xf>
    <xf numFmtId="9" fontId="12" fillId="0" borderId="57" xfId="0" applyNumberFormat="1" applyFont="1" applyBorder="1" applyAlignment="1">
      <alignment horizontal="center" vertical="top"/>
    </xf>
    <xf numFmtId="0" fontId="0" fillId="0" borderId="57" xfId="0" applyBorder="1" applyAlignment="1">
      <alignment horizontal="center" vertical="top"/>
    </xf>
    <xf numFmtId="0" fontId="11" fillId="13" borderId="15" xfId="1" applyFont="1" applyFill="1" applyBorder="1" applyAlignment="1">
      <alignment horizontal="center" vertical="top"/>
    </xf>
    <xf numFmtId="9" fontId="11" fillId="13" borderId="18" xfId="0" applyNumberFormat="1" applyFont="1" applyFill="1" applyBorder="1" applyAlignment="1">
      <alignment horizontal="center" vertical="top"/>
    </xf>
    <xf numFmtId="0" fontId="12" fillId="13" borderId="15" xfId="1" applyFont="1" applyFill="1" applyBorder="1" applyAlignment="1">
      <alignment horizontal="center" vertical="top"/>
    </xf>
    <xf numFmtId="9" fontId="12" fillId="13" borderId="19" xfId="0" applyNumberFormat="1" applyFont="1" applyFill="1" applyBorder="1" applyAlignment="1">
      <alignment horizontal="center" vertical="top"/>
    </xf>
    <xf numFmtId="0" fontId="0" fillId="13" borderId="17" xfId="0" applyFill="1" applyBorder="1" applyAlignment="1">
      <alignment horizontal="center" vertical="top"/>
    </xf>
    <xf numFmtId="9" fontId="0" fillId="13" borderId="19" xfId="0" applyNumberFormat="1" applyFill="1" applyBorder="1" applyAlignment="1">
      <alignment horizontal="center" vertical="top"/>
    </xf>
    <xf numFmtId="9" fontId="0" fillId="5" borderId="42" xfId="0" applyNumberFormat="1" applyFont="1" applyFill="1" applyBorder="1" applyAlignment="1">
      <alignment horizontal="center" vertical="top"/>
    </xf>
    <xf numFmtId="0" fontId="11" fillId="9" borderId="42" xfId="1" applyFont="1" applyFill="1" applyBorder="1" applyAlignment="1">
      <alignment horizontal="center" vertical="top"/>
    </xf>
    <xf numFmtId="0" fontId="12" fillId="9" borderId="42" xfId="1" applyFont="1" applyFill="1" applyBorder="1" applyAlignment="1">
      <alignment horizontal="center" vertical="top"/>
    </xf>
    <xf numFmtId="0" fontId="11" fillId="10" borderId="15" xfId="1" applyFont="1" applyFill="1" applyBorder="1" applyAlignment="1">
      <alignment horizontal="center" vertical="top"/>
    </xf>
    <xf numFmtId="9" fontId="11" fillId="10" borderId="18" xfId="0" applyNumberFormat="1" applyFont="1" applyFill="1" applyBorder="1" applyAlignment="1">
      <alignment horizontal="center" vertical="top"/>
    </xf>
    <xf numFmtId="0" fontId="12" fillId="10" borderId="15" xfId="1" applyFont="1" applyFill="1" applyBorder="1" applyAlignment="1">
      <alignment horizontal="center" vertical="top"/>
    </xf>
    <xf numFmtId="9" fontId="0" fillId="10" borderId="42" xfId="0" applyNumberFormat="1" applyFont="1" applyFill="1" applyBorder="1" applyAlignment="1">
      <alignment horizontal="center" vertical="top"/>
    </xf>
    <xf numFmtId="9" fontId="3" fillId="10" borderId="57" xfId="0" applyNumberFormat="1" applyFont="1" applyFill="1" applyBorder="1" applyAlignment="1">
      <alignment horizontal="center" vertical="top"/>
    </xf>
    <xf numFmtId="0" fontId="12" fillId="10" borderId="57" xfId="1" applyFont="1" applyFill="1" applyBorder="1" applyAlignment="1">
      <alignment horizontal="center" vertical="top"/>
    </xf>
    <xf numFmtId="9" fontId="12" fillId="10" borderId="57" xfId="0" applyNumberFormat="1" applyFont="1" applyFill="1" applyBorder="1" applyAlignment="1">
      <alignment horizontal="center" vertical="top"/>
    </xf>
    <xf numFmtId="0" fontId="0" fillId="10" borderId="57" xfId="0" applyFill="1" applyBorder="1" applyAlignment="1">
      <alignment horizontal="center" vertical="top"/>
    </xf>
    <xf numFmtId="0" fontId="11" fillId="7" borderId="20" xfId="1" applyFont="1" applyFill="1" applyBorder="1" applyAlignment="1">
      <alignment horizontal="center" vertical="top"/>
    </xf>
    <xf numFmtId="0" fontId="12" fillId="0" borderId="20" xfId="1" applyFont="1" applyBorder="1" applyAlignment="1">
      <alignment horizontal="center" vertical="top"/>
    </xf>
    <xf numFmtId="0" fontId="11" fillId="8" borderId="20" xfId="1" applyFont="1" applyFill="1" applyBorder="1" applyAlignment="1">
      <alignment horizontal="center" vertical="top"/>
    </xf>
    <xf numFmtId="9" fontId="3" fillId="8" borderId="51" xfId="0" applyNumberFormat="1" applyFont="1" applyFill="1" applyBorder="1" applyAlignment="1">
      <alignment horizontal="center" vertical="top"/>
    </xf>
    <xf numFmtId="0" fontId="12" fillId="0" borderId="51" xfId="1" applyFont="1" applyBorder="1" applyAlignment="1">
      <alignment horizontal="center" vertical="top"/>
    </xf>
    <xf numFmtId="9" fontId="12" fillId="0" borderId="51" xfId="0" applyNumberFormat="1" applyFont="1" applyBorder="1" applyAlignment="1">
      <alignment horizontal="center" vertical="top"/>
    </xf>
    <xf numFmtId="0" fontId="0" fillId="0" borderId="51" xfId="0" applyBorder="1" applyAlignment="1">
      <alignment horizontal="center" vertical="top"/>
    </xf>
    <xf numFmtId="0" fontId="11" fillId="0" borderId="55" xfId="0" applyFont="1" applyBorder="1" applyAlignment="1">
      <alignment horizontal="center" vertical="center"/>
    </xf>
    <xf numFmtId="0" fontId="25" fillId="8" borderId="5" xfId="0" applyFont="1" applyFill="1" applyBorder="1" applyAlignment="1">
      <alignment horizontal="center" vertical="center"/>
    </xf>
    <xf numFmtId="0" fontId="25" fillId="8" borderId="6" xfId="0" applyFont="1" applyFill="1" applyBorder="1" applyAlignment="1">
      <alignment horizontal="center" vertical="center"/>
    </xf>
    <xf numFmtId="0" fontId="0" fillId="9" borderId="39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5" fillId="8" borderId="15" xfId="0" applyFont="1" applyFill="1" applyBorder="1" applyAlignment="1">
      <alignment horizontal="center" vertical="center"/>
    </xf>
    <xf numFmtId="9" fontId="12" fillId="8" borderId="18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25" fillId="9" borderId="42" xfId="0" applyFont="1" applyFill="1" applyBorder="1" applyAlignment="1">
      <alignment horizontal="center" vertical="center"/>
    </xf>
    <xf numFmtId="9" fontId="11" fillId="12" borderId="42" xfId="0" applyNumberFormat="1" applyFont="1" applyFill="1" applyBorder="1" applyAlignment="1">
      <alignment horizontal="center" vertical="center"/>
    </xf>
    <xf numFmtId="9" fontId="12" fillId="12" borderId="18" xfId="0" applyNumberFormat="1" applyFont="1" applyFill="1" applyBorder="1" applyAlignment="1">
      <alignment horizontal="center" vertical="center"/>
    </xf>
    <xf numFmtId="9" fontId="11" fillId="13" borderId="42" xfId="0" applyNumberFormat="1" applyFont="1" applyFill="1" applyBorder="1" applyAlignment="1">
      <alignment horizontal="center" vertical="center"/>
    </xf>
    <xf numFmtId="9" fontId="12" fillId="13" borderId="18" xfId="0" applyNumberFormat="1" applyFont="1" applyFill="1" applyBorder="1" applyAlignment="1">
      <alignment horizontal="center" vertical="center"/>
    </xf>
    <xf numFmtId="0" fontId="12" fillId="8" borderId="15" xfId="0" applyFont="1" applyFill="1" applyBorder="1" applyAlignment="1">
      <alignment horizontal="center" vertical="center"/>
    </xf>
    <xf numFmtId="0" fontId="0" fillId="5" borderId="52" xfId="0" applyFont="1" applyFill="1" applyBorder="1" applyAlignment="1">
      <alignment horizontal="center" vertical="center"/>
    </xf>
    <xf numFmtId="9" fontId="11" fillId="10" borderId="42" xfId="0" applyNumberFormat="1" applyFont="1" applyFill="1" applyBorder="1" applyAlignment="1">
      <alignment horizontal="center" vertical="center"/>
    </xf>
    <xf numFmtId="0" fontId="12" fillId="10" borderId="15" xfId="0" applyFont="1" applyFill="1" applyBorder="1" applyAlignment="1">
      <alignment horizontal="center" vertical="center"/>
    </xf>
    <xf numFmtId="9" fontId="12" fillId="10" borderId="18" xfId="0" applyNumberFormat="1" applyFont="1" applyFill="1" applyBorder="1" applyAlignment="1">
      <alignment horizontal="center" vertical="center"/>
    </xf>
    <xf numFmtId="9" fontId="12" fillId="10" borderId="19" xfId="0" applyNumberFormat="1" applyFont="1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9" fontId="0" fillId="10" borderId="19" xfId="0" applyNumberFormat="1" applyFill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0" fillId="10" borderId="52" xfId="0" applyFont="1" applyFill="1" applyBorder="1" applyAlignment="1">
      <alignment horizontal="center" vertical="center"/>
    </xf>
    <xf numFmtId="0" fontId="11" fillId="10" borderId="15" xfId="0" applyFont="1" applyFill="1" applyBorder="1" applyAlignment="1">
      <alignment horizontal="center" vertical="center"/>
    </xf>
    <xf numFmtId="9" fontId="11" fillId="10" borderId="18" xfId="0" applyNumberFormat="1" applyFont="1" applyFill="1" applyBorder="1" applyAlignment="1">
      <alignment horizontal="center" vertical="center"/>
    </xf>
    <xf numFmtId="9" fontId="0" fillId="10" borderId="42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11" fillId="13" borderId="20" xfId="0" applyFont="1" applyFill="1" applyBorder="1" applyAlignment="1">
      <alignment horizontal="center" vertical="center"/>
    </xf>
    <xf numFmtId="9" fontId="11" fillId="13" borderId="23" xfId="0" applyNumberFormat="1" applyFont="1" applyFill="1" applyBorder="1" applyAlignment="1">
      <alignment horizontal="center" vertical="center"/>
    </xf>
    <xf numFmtId="0" fontId="12" fillId="13" borderId="20" xfId="0" applyFont="1" applyFill="1" applyBorder="1" applyAlignment="1">
      <alignment horizontal="center" vertical="center"/>
    </xf>
    <xf numFmtId="9" fontId="12" fillId="13" borderId="24" xfId="0" applyNumberFormat="1" applyFont="1" applyFill="1" applyBorder="1" applyAlignment="1">
      <alignment horizontal="center" vertical="center"/>
    </xf>
    <xf numFmtId="0" fontId="0" fillId="13" borderId="22" xfId="0" applyFill="1" applyBorder="1" applyAlignment="1">
      <alignment horizontal="center" vertical="center"/>
    </xf>
    <xf numFmtId="9" fontId="0" fillId="13" borderId="24" xfId="0" applyNumberFormat="1" applyFill="1" applyBorder="1" applyAlignment="1">
      <alignment horizontal="center" vertical="center"/>
    </xf>
    <xf numFmtId="0" fontId="12" fillId="8" borderId="20" xfId="0" applyFont="1" applyFill="1" applyBorder="1" applyAlignment="1">
      <alignment horizontal="center" vertical="center"/>
    </xf>
    <xf numFmtId="9" fontId="12" fillId="8" borderId="23" xfId="0" applyNumberFormat="1" applyFont="1" applyFill="1" applyBorder="1" applyAlignment="1">
      <alignment horizontal="center" vertical="center"/>
    </xf>
    <xf numFmtId="0" fontId="27" fillId="8" borderId="20" xfId="0" applyFont="1" applyFill="1" applyBorder="1" applyAlignment="1">
      <alignment horizontal="center" vertical="center"/>
    </xf>
    <xf numFmtId="9" fontId="27" fillId="8" borderId="51" xfId="0" applyNumberFormat="1" applyFont="1" applyFill="1" applyBorder="1" applyAlignment="1">
      <alignment horizontal="center" vertical="center"/>
    </xf>
    <xf numFmtId="0" fontId="0" fillId="9" borderId="58" xfId="0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9" fontId="3" fillId="5" borderId="13" xfId="0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9" fontId="12" fillId="5" borderId="14" xfId="0" applyNumberFormat="1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9" fontId="0" fillId="5" borderId="14" xfId="0" applyNumberFormat="1" applyFill="1" applyBorder="1" applyAlignment="1">
      <alignment horizontal="center" vertical="center"/>
    </xf>
    <xf numFmtId="9" fontId="3" fillId="5" borderId="18" xfId="0" applyNumberFormat="1" applyFont="1" applyFill="1" applyBorder="1" applyAlignment="1">
      <alignment horizontal="center" vertical="center"/>
    </xf>
    <xf numFmtId="9" fontId="3" fillId="10" borderId="18" xfId="0" applyNumberFormat="1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9" fontId="3" fillId="5" borderId="23" xfId="0" applyNumberFormat="1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9" fontId="12" fillId="5" borderId="24" xfId="0" applyNumberFormat="1" applyFont="1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9" fontId="0" fillId="5" borderId="24" xfId="0" applyNumberFormat="1" applyFill="1" applyBorder="1" applyAlignment="1">
      <alignment horizontal="center" vertical="center"/>
    </xf>
    <xf numFmtId="0" fontId="7" fillId="7" borderId="33" xfId="0" applyFont="1" applyFill="1" applyBorder="1" applyAlignment="1">
      <alignment horizontal="center" vertical="center"/>
    </xf>
    <xf numFmtId="0" fontId="7" fillId="8" borderId="29" xfId="0" applyFont="1" applyFill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9" borderId="39" xfId="0" applyFont="1" applyFill="1" applyBorder="1" applyAlignment="1">
      <alignment horizontal="center" vertical="center"/>
    </xf>
    <xf numFmtId="0" fontId="0" fillId="9" borderId="40" xfId="0" applyFont="1" applyFill="1" applyBorder="1" applyAlignment="1">
      <alignment horizontal="center" vertical="center"/>
    </xf>
    <xf numFmtId="0" fontId="0" fillId="9" borderId="41" xfId="0" applyFont="1" applyFill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9" fontId="0" fillId="0" borderId="19" xfId="0" applyNumberFormat="1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9" fontId="0" fillId="0" borderId="24" xfId="0" applyNumberFormat="1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9" fontId="7" fillId="0" borderId="59" xfId="0" applyNumberFormat="1" applyFont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6" fillId="9" borderId="39" xfId="0" applyFont="1" applyFill="1" applyBorder="1" applyAlignment="1">
      <alignment horizontal="center" vertical="center"/>
    </xf>
    <xf numFmtId="0" fontId="18" fillId="9" borderId="40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1" fillId="0" borderId="32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top"/>
    </xf>
    <xf numFmtId="0" fontId="0" fillId="0" borderId="42" xfId="0" applyBorder="1" applyAlignment="1">
      <alignment horizontal="center" vertical="center"/>
    </xf>
    <xf numFmtId="9" fontId="11" fillId="8" borderId="18" xfId="0" applyNumberFormat="1" applyFont="1" applyFill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1" fontId="3" fillId="7" borderId="33" xfId="0" applyNumberFormat="1" applyFont="1" applyFill="1" applyBorder="1" applyAlignment="1">
      <alignment horizontal="center" vertical="center"/>
    </xf>
    <xf numFmtId="1" fontId="21" fillId="0" borderId="33" xfId="0" applyNumberFormat="1" applyFont="1" applyBorder="1" applyAlignment="1">
      <alignment horizontal="center" vertical="center"/>
    </xf>
    <xf numFmtId="1" fontId="7" fillId="8" borderId="33" xfId="0" applyNumberFormat="1" applyFont="1" applyFill="1" applyBorder="1" applyAlignment="1">
      <alignment horizontal="center" vertical="center"/>
    </xf>
    <xf numFmtId="1" fontId="22" fillId="4" borderId="33" xfId="0" applyNumberFormat="1" applyFont="1" applyFill="1" applyBorder="1" applyAlignment="1">
      <alignment horizontal="center" vertical="center"/>
    </xf>
    <xf numFmtId="9" fontId="22" fillId="4" borderId="33" xfId="0" applyNumberFormat="1" applyFont="1" applyFill="1" applyBorder="1" applyAlignment="1">
      <alignment horizontal="center" vertical="center"/>
    </xf>
    <xf numFmtId="1" fontId="22" fillId="5" borderId="33" xfId="0" applyNumberFormat="1" applyFont="1" applyFill="1" applyBorder="1" applyAlignment="1">
      <alignment horizontal="center" vertical="center"/>
    </xf>
    <xf numFmtId="9" fontId="22" fillId="5" borderId="35" xfId="0" applyNumberFormat="1" applyFont="1" applyFill="1" applyBorder="1" applyAlignment="1">
      <alignment horizontal="center" vertical="center"/>
    </xf>
    <xf numFmtId="16" fontId="0" fillId="0" borderId="0" xfId="0" applyNumberFormat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60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60" xfId="0" applyFont="1" applyFill="1" applyBorder="1" applyAlignment="1">
      <alignment horizontal="center" vertical="center"/>
    </xf>
    <xf numFmtId="0" fontId="0" fillId="7" borderId="15" xfId="0" applyFill="1" applyBorder="1" applyAlignment="1">
      <alignment horizontal="left" vertical="center"/>
    </xf>
    <xf numFmtId="0" fontId="0" fillId="7" borderId="57" xfId="0" applyFill="1" applyBorder="1" applyAlignment="1">
      <alignment horizontal="left" vertical="center"/>
    </xf>
    <xf numFmtId="0" fontId="0" fillId="8" borderId="15" xfId="0" applyFill="1" applyBorder="1" applyAlignment="1">
      <alignment horizontal="left" vertical="center"/>
    </xf>
    <xf numFmtId="0" fontId="0" fillId="8" borderId="57" xfId="0" applyFill="1" applyBorder="1" applyAlignment="1">
      <alignment horizontal="left" vertical="center"/>
    </xf>
    <xf numFmtId="0" fontId="0" fillId="7" borderId="20" xfId="0" applyFill="1" applyBorder="1" applyAlignment="1">
      <alignment horizontal="left" vertical="center"/>
    </xf>
    <xf numFmtId="0" fontId="0" fillId="7" borderId="51" xfId="0" applyFill="1" applyBorder="1" applyAlignment="1">
      <alignment horizontal="left" vertical="center"/>
    </xf>
    <xf numFmtId="0" fontId="0" fillId="8" borderId="20" xfId="0" applyFill="1" applyBorder="1" applyAlignment="1">
      <alignment horizontal="left" vertical="center"/>
    </xf>
    <xf numFmtId="0" fontId="0" fillId="8" borderId="51" xfId="0" applyFill="1" applyBorder="1" applyAlignment="1">
      <alignment horizontal="left" vertical="center"/>
    </xf>
    <xf numFmtId="0" fontId="11" fillId="7" borderId="0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9" fontId="13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0" fillId="0" borderId="0" xfId="0" applyFill="1"/>
    <xf numFmtId="0" fontId="0" fillId="0" borderId="0" xfId="0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0" fillId="0" borderId="3" xfId="0" applyFont="1" applyBorder="1" applyAlignment="1">
      <alignment horizontal="center" vertical="center"/>
    </xf>
    <xf numFmtId="0" fontId="0" fillId="9" borderId="38" xfId="0" applyFont="1" applyFill="1" applyBorder="1" applyAlignment="1">
      <alignment horizontal="center" vertical="top"/>
    </xf>
    <xf numFmtId="0" fontId="11" fillId="0" borderId="32" xfId="0" applyFont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top"/>
    </xf>
    <xf numFmtId="0" fontId="11" fillId="0" borderId="45" xfId="0" applyFont="1" applyBorder="1" applyAlignment="1">
      <alignment horizontal="center" vertical="top"/>
    </xf>
    <xf numFmtId="0" fontId="0" fillId="0" borderId="45" xfId="0" applyFont="1" applyBorder="1" applyAlignment="1">
      <alignment horizontal="center" vertical="center"/>
    </xf>
    <xf numFmtId="0" fontId="0" fillId="9" borderId="38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top" wrapText="1"/>
    </xf>
    <xf numFmtId="0" fontId="11" fillId="0" borderId="32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16" fillId="9" borderId="38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11" fillId="9" borderId="38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6" fontId="0" fillId="7" borderId="0" xfId="0" applyNumberFormat="1" applyFill="1" applyBorder="1" applyAlignment="1">
      <alignment horizontal="center" vertical="center"/>
    </xf>
    <xf numFmtId="16" fontId="0" fillId="8" borderId="0" xfId="0" applyNumberForma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/>
    </xf>
    <xf numFmtId="16" fontId="0" fillId="7" borderId="32" xfId="0" applyNumberFormat="1" applyFill="1" applyBorder="1" applyAlignment="1">
      <alignment horizontal="center" vertical="center"/>
    </xf>
    <xf numFmtId="16" fontId="0" fillId="8" borderId="32" xfId="0" applyNumberFormat="1" applyFill="1" applyBorder="1" applyAlignment="1">
      <alignment horizontal="center" vertical="center"/>
    </xf>
    <xf numFmtId="0" fontId="0" fillId="7" borderId="32" xfId="0" applyFont="1" applyFill="1" applyBorder="1" applyAlignment="1">
      <alignment horizontal="center" vertical="center"/>
    </xf>
    <xf numFmtId="0" fontId="0" fillId="8" borderId="32" xfId="0" applyFont="1" applyFill="1" applyBorder="1" applyAlignment="1">
      <alignment horizontal="center" vertical="center"/>
    </xf>
  </cellXfs>
  <cellStyles count="2">
    <cellStyle name="Normal" xfId="0" builtinId="0"/>
    <cellStyle name="Texte explicatif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4F81BD"/>
      <rgbColor rgb="FF9999FF"/>
      <rgbColor rgb="FF993366"/>
      <rgbColor rgb="FFFDEADA"/>
      <rgbColor rgb="FFDDD9C3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EECE1"/>
      <rgbColor rgb="FFFFFF66"/>
      <rgbColor rgb="FFB7DEE8"/>
      <rgbColor rgb="FFFF99CC"/>
      <rgbColor rgb="FFCC99FF"/>
      <rgbColor rgb="FFFAC090"/>
      <rgbColor rgb="FF3366FF"/>
      <rgbColor rgb="FF66FFFF"/>
      <rgbColor rgb="FF9BBB59"/>
      <rgbColor rgb="FFFFCC00"/>
      <rgbColor rgb="FFFF9900"/>
      <rgbColor rgb="FFFF6600"/>
      <rgbColor rgb="FF8064A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zoomScaleNormal="100" workbookViewId="0">
      <pane xSplit="1" topLeftCell="E1" activePane="topRight" state="frozen"/>
      <selection pane="topRight" activeCell="E15" sqref="E15"/>
    </sheetView>
  </sheetViews>
  <sheetFormatPr baseColWidth="10" defaultColWidth="9.33203125" defaultRowHeight="15"/>
  <cols>
    <col min="1" max="1" width="58" style="1"/>
    <col min="2" max="2" width="12.5" style="2"/>
    <col min="3" max="3" width="10" style="2"/>
    <col min="4" max="4" width="10" style="3"/>
    <col min="5" max="5" width="10" style="2"/>
    <col min="6" max="6" width="10" style="3"/>
    <col min="7" max="7" width="10" style="2"/>
    <col min="8" max="8" width="10" style="3"/>
    <col min="9" max="9" width="10" style="2"/>
    <col min="10" max="10" width="10" style="3"/>
    <col min="11" max="11" width="10" style="2"/>
    <col min="12" max="12" width="10" style="3"/>
    <col min="13" max="13" width="10" style="2"/>
    <col min="14" max="14" width="10" style="3"/>
    <col min="15" max="1025" width="10.1640625" style="1"/>
  </cols>
  <sheetData>
    <row r="1" spans="1:20" ht="32.25" customHeight="1">
      <c r="A1" s="524" t="s">
        <v>319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5" t="s">
        <v>0</v>
      </c>
      <c r="P1" s="525"/>
      <c r="Q1" s="525"/>
      <c r="R1" s="525"/>
      <c r="S1" s="525"/>
      <c r="T1" s="525"/>
    </row>
    <row r="2" spans="1:20" ht="7.5" customHeight="1">
      <c r="A2" s="4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20" ht="14.1" customHeight="1">
      <c r="A3" s="526" t="s">
        <v>1</v>
      </c>
      <c r="B3" s="527" t="s">
        <v>2</v>
      </c>
      <c r="C3" s="528" t="s">
        <v>3</v>
      </c>
      <c r="D3" s="528"/>
      <c r="E3" s="528"/>
      <c r="F3" s="528"/>
      <c r="G3" s="528"/>
      <c r="H3" s="528"/>
      <c r="I3" s="529" t="s">
        <v>4</v>
      </c>
      <c r="J3" s="529"/>
      <c r="K3" s="529"/>
      <c r="L3" s="529"/>
      <c r="M3" s="529"/>
      <c r="N3" s="529"/>
      <c r="O3" s="530" t="s">
        <v>5</v>
      </c>
      <c r="P3" s="530"/>
      <c r="Q3" s="530"/>
      <c r="R3" s="530"/>
      <c r="S3" s="530"/>
      <c r="T3" s="530"/>
    </row>
    <row r="4" spans="1:20" ht="14.1" customHeight="1">
      <c r="A4" s="526"/>
      <c r="B4" s="527"/>
      <c r="C4" s="5" t="s">
        <v>6</v>
      </c>
      <c r="D4" s="6" t="s">
        <v>7</v>
      </c>
      <c r="E4" s="5" t="s">
        <v>8</v>
      </c>
      <c r="F4" s="7" t="s">
        <v>7</v>
      </c>
      <c r="G4" s="8" t="s">
        <v>9</v>
      </c>
      <c r="H4" s="7" t="s">
        <v>7</v>
      </c>
      <c r="I4" s="9" t="s">
        <v>6</v>
      </c>
      <c r="J4" s="10" t="s">
        <v>7</v>
      </c>
      <c r="K4" s="11" t="s">
        <v>8</v>
      </c>
      <c r="L4" s="12" t="s">
        <v>7</v>
      </c>
      <c r="M4" s="11" t="s">
        <v>9</v>
      </c>
      <c r="N4" s="13" t="s">
        <v>7</v>
      </c>
      <c r="O4" s="14" t="s">
        <v>6</v>
      </c>
      <c r="P4" s="15" t="s">
        <v>7</v>
      </c>
      <c r="Q4" s="16" t="s">
        <v>8</v>
      </c>
      <c r="R4" s="17" t="s">
        <v>7</v>
      </c>
      <c r="S4" s="16" t="s">
        <v>9</v>
      </c>
      <c r="T4" s="18" t="s">
        <v>7</v>
      </c>
    </row>
    <row r="5" spans="1:20" ht="14.1" customHeight="1">
      <c r="A5" s="19" t="s">
        <v>10</v>
      </c>
      <c r="B5" s="20">
        <f>Cayenne1!D19</f>
        <v>0</v>
      </c>
      <c r="C5" s="21">
        <f>Cayenne1!F19</f>
        <v>0</v>
      </c>
      <c r="D5" s="22" t="e">
        <f>Cayenne1!G19</f>
        <v>#DIV/0!</v>
      </c>
      <c r="E5" s="23">
        <f>Cayenne1!H19</f>
        <v>0</v>
      </c>
      <c r="F5" s="24" t="e">
        <f>Cayenne1!I19</f>
        <v>#DIV/0!</v>
      </c>
      <c r="G5" s="21">
        <f>Cayenne1!J19</f>
        <v>0</v>
      </c>
      <c r="H5" s="24" t="e">
        <f>Cayenne1!K19</f>
        <v>#DIV/0!</v>
      </c>
      <c r="I5" s="25">
        <f>Cayenne1!M19</f>
        <v>0</v>
      </c>
      <c r="J5" s="26" t="e">
        <f>Cayenne1!N19</f>
        <v>#DIV/0!</v>
      </c>
      <c r="K5" s="25">
        <f>Cayenne1!O19</f>
        <v>0</v>
      </c>
      <c r="L5" s="27" t="e">
        <f>Cayenne1!P19</f>
        <v>#DIV/0!</v>
      </c>
      <c r="M5" s="28">
        <f>Cayenne1!Q19</f>
        <v>0</v>
      </c>
      <c r="N5" s="27" t="e">
        <f>Cayenne1!R19</f>
        <v>#DIV/0!</v>
      </c>
      <c r="O5" s="29">
        <f>Cayenne1!T19</f>
        <v>0</v>
      </c>
      <c r="P5" s="30" t="e">
        <f>Cayenne1!U19</f>
        <v>#DIV/0!</v>
      </c>
      <c r="Q5" s="31">
        <f>Cayenne1!V19</f>
        <v>0</v>
      </c>
      <c r="R5" s="32" t="e">
        <f>Cayenne1!W19</f>
        <v>#DIV/0!</v>
      </c>
      <c r="S5" s="33">
        <f>Cayenne1!X19</f>
        <v>0</v>
      </c>
      <c r="T5" s="32">
        <f>Cayenne1!Y19</f>
        <v>0.196187175043328</v>
      </c>
    </row>
    <row r="6" spans="1:20" ht="14.1" customHeight="1">
      <c r="A6" s="34" t="s">
        <v>11</v>
      </c>
      <c r="B6" s="35">
        <f>Cayenne2!D16</f>
        <v>0</v>
      </c>
      <c r="C6" s="36">
        <f>Cayenne2!F16</f>
        <v>0</v>
      </c>
      <c r="D6" s="37" t="e">
        <f>Cayenne2!G16</f>
        <v>#DIV/0!</v>
      </c>
      <c r="E6" s="38">
        <f>Cayenne2!H16</f>
        <v>0</v>
      </c>
      <c r="F6" s="39" t="e">
        <f>Cayenne2!I16</f>
        <v>#DIV/0!</v>
      </c>
      <c r="G6" s="36">
        <f>Cayenne2!J16</f>
        <v>0</v>
      </c>
      <c r="H6" s="39" t="e">
        <f>Cayenne2!K16</f>
        <v>#DIV/0!</v>
      </c>
      <c r="I6" s="40">
        <f>Cayenne2!M16</f>
        <v>0</v>
      </c>
      <c r="J6" s="41" t="e">
        <f>Cayenne2!N16</f>
        <v>#DIV/0!</v>
      </c>
      <c r="K6" s="40">
        <f>Cayenne2!O16</f>
        <v>0</v>
      </c>
      <c r="L6" s="42" t="e">
        <f>Cayenne2!P16</f>
        <v>#DIV/0!</v>
      </c>
      <c r="M6" s="43">
        <f>Cayenne2!Q16</f>
        <v>0</v>
      </c>
      <c r="N6" s="42" t="e">
        <f>Cayenne2!R16</f>
        <v>#DIV/0!</v>
      </c>
      <c r="O6" s="44">
        <f>Cayenne2!T16</f>
        <v>0</v>
      </c>
      <c r="P6" s="45" t="e">
        <f>Cayenne2!U16</f>
        <v>#DIV/0!</v>
      </c>
      <c r="Q6" s="46">
        <f>Cayenne2!V16</f>
        <v>0</v>
      </c>
      <c r="R6" s="47" t="e">
        <f>Cayenne2!W16</f>
        <v>#DIV/0!</v>
      </c>
      <c r="S6" s="46">
        <f>Cayenne2!X16</f>
        <v>0</v>
      </c>
      <c r="T6" s="47" t="e">
        <f>Cayenne2!Y16</f>
        <v>#DIV/0!</v>
      </c>
    </row>
    <row r="7" spans="1:20" ht="14.1" customHeight="1">
      <c r="A7" s="34" t="s">
        <v>12</v>
      </c>
      <c r="B7" s="35">
        <f>Kourou1!D19</f>
        <v>0</v>
      </c>
      <c r="C7" s="36">
        <f>Kourou1!F19</f>
        <v>0</v>
      </c>
      <c r="D7" s="37" t="e">
        <f>Kourou1!G19</f>
        <v>#DIV/0!</v>
      </c>
      <c r="E7" s="38">
        <f>Kourou1!H19</f>
        <v>0</v>
      </c>
      <c r="F7" s="39" t="e">
        <f>Kourou1!I19</f>
        <v>#DIV/0!</v>
      </c>
      <c r="G7" s="36">
        <f>Kourou1!J19</f>
        <v>0</v>
      </c>
      <c r="H7" s="39" t="e">
        <f>Kourou1!K19</f>
        <v>#DIV/0!</v>
      </c>
      <c r="I7" s="40">
        <f>Kourou1!M19</f>
        <v>0</v>
      </c>
      <c r="J7" s="41" t="e">
        <f>Kourou1!N19</f>
        <v>#DIV/0!</v>
      </c>
      <c r="K7" s="40">
        <f>Kourou1!O19</f>
        <v>0</v>
      </c>
      <c r="L7" s="42" t="e">
        <f>Kourou1!P19</f>
        <v>#DIV/0!</v>
      </c>
      <c r="M7" s="43">
        <f>Kourou1!Q19</f>
        <v>0</v>
      </c>
      <c r="N7" s="42" t="e">
        <f>Kourou1!R19</f>
        <v>#DIV/0!</v>
      </c>
      <c r="O7" s="44">
        <f>Kourou1!T19</f>
        <v>0</v>
      </c>
      <c r="P7" s="48" t="e">
        <f>Kourou1!U19</f>
        <v>#DIV/0!</v>
      </c>
      <c r="Q7" s="49">
        <f>Kourou1!V19</f>
        <v>0</v>
      </c>
      <c r="R7" s="50" t="e">
        <f>Kourou1!W19</f>
        <v>#DIV/0!</v>
      </c>
      <c r="S7" s="51">
        <f>Kourou1!X19</f>
        <v>0</v>
      </c>
      <c r="T7" s="50" t="e">
        <f>Kourou1!Y19</f>
        <v>#DIV/0!</v>
      </c>
    </row>
    <row r="8" spans="1:20" ht="14.1" customHeight="1">
      <c r="A8" s="34" t="s">
        <v>13</v>
      </c>
      <c r="B8" s="35">
        <f>Kourou2!D18</f>
        <v>0</v>
      </c>
      <c r="C8" s="36">
        <f>Kourou2!F18</f>
        <v>0</v>
      </c>
      <c r="D8" s="37" t="e">
        <f>Kourou2!G18</f>
        <v>#DIV/0!</v>
      </c>
      <c r="E8" s="38">
        <f>Kourou2!H18</f>
        <v>0</v>
      </c>
      <c r="F8" s="39" t="e">
        <f>Kourou2!I18</f>
        <v>#DIV/0!</v>
      </c>
      <c r="G8" s="36">
        <f>Kourou2!J18</f>
        <v>0</v>
      </c>
      <c r="H8" s="39" t="e">
        <f>Kourou2!K18</f>
        <v>#DIV/0!</v>
      </c>
      <c r="I8" s="40">
        <f>Kourou2!M18</f>
        <v>0</v>
      </c>
      <c r="J8" s="41" t="e">
        <f>Kourou2!N18</f>
        <v>#DIV/0!</v>
      </c>
      <c r="K8" s="40">
        <f>Kourou2!O18</f>
        <v>0</v>
      </c>
      <c r="L8" s="42" t="e">
        <f>Kourou2!P18</f>
        <v>#DIV/0!</v>
      </c>
      <c r="M8" s="43">
        <f>Kourou2!Q18</f>
        <v>0</v>
      </c>
      <c r="N8" s="42" t="e">
        <f>Kourou2!R18</f>
        <v>#DIV/0!</v>
      </c>
      <c r="O8" s="44">
        <f>Kourou2!T18</f>
        <v>0</v>
      </c>
      <c r="P8" s="48" t="e">
        <f>Kourou2!U18</f>
        <v>#DIV/0!</v>
      </c>
      <c r="Q8" s="49">
        <f>Kourou2!V18</f>
        <v>0</v>
      </c>
      <c r="R8" s="50" t="e">
        <f>Kourou2!W18</f>
        <v>#DIV/0!</v>
      </c>
      <c r="S8" s="51">
        <f>Kourou2!X18</f>
        <v>0</v>
      </c>
      <c r="T8" s="50" t="e">
        <f>Kourou2!Y18</f>
        <v>#DIV/0!</v>
      </c>
    </row>
    <row r="9" spans="1:20" ht="14.1" customHeight="1">
      <c r="A9" s="34" t="s">
        <v>14</v>
      </c>
      <c r="B9" s="35">
        <f>Maroni!D22</f>
        <v>0</v>
      </c>
      <c r="C9" s="36">
        <f>Maroni!F22</f>
        <v>0</v>
      </c>
      <c r="D9" s="37" t="e">
        <f>Maroni!G22</f>
        <v>#DIV/0!</v>
      </c>
      <c r="E9" s="38">
        <f>Maroni!H22</f>
        <v>0</v>
      </c>
      <c r="F9" s="39" t="e">
        <f>Maroni!I22</f>
        <v>#DIV/0!</v>
      </c>
      <c r="G9" s="36">
        <f>Maroni!J22</f>
        <v>0</v>
      </c>
      <c r="H9" s="39" t="e">
        <f>Maroni!K22</f>
        <v>#DIV/0!</v>
      </c>
      <c r="I9" s="40">
        <f>Maroni!M22</f>
        <v>0</v>
      </c>
      <c r="J9" s="41" t="e">
        <f>Maroni!N22</f>
        <v>#DIV/0!</v>
      </c>
      <c r="K9" s="40">
        <f>Maroni!O22</f>
        <v>0</v>
      </c>
      <c r="L9" s="42" t="e">
        <f>Maroni!P22</f>
        <v>#DIV/0!</v>
      </c>
      <c r="M9" s="43">
        <f>Maroni!Q22</f>
        <v>0</v>
      </c>
      <c r="N9" s="42" t="e">
        <f>Maroni!R22</f>
        <v>#DIV/0!</v>
      </c>
      <c r="O9" s="44">
        <f>Maroni!T22</f>
        <v>0</v>
      </c>
      <c r="P9" s="48" t="e">
        <f>Maroni!U22</f>
        <v>#DIV/0!</v>
      </c>
      <c r="Q9" s="49">
        <f>Maroni!V22</f>
        <v>0</v>
      </c>
      <c r="R9" s="50" t="e">
        <f>Maroni!W22</f>
        <v>#DIV/0!</v>
      </c>
      <c r="S9" s="51">
        <f>Maroni!X22</f>
        <v>0</v>
      </c>
      <c r="T9" s="50" t="e">
        <f>Maroni!Y22</f>
        <v>#DIV/0!</v>
      </c>
    </row>
    <row r="10" spans="1:20" ht="14.1" customHeight="1">
      <c r="A10" s="34" t="s">
        <v>15</v>
      </c>
      <c r="B10" s="35">
        <f>Matoury1!D28</f>
        <v>0</v>
      </c>
      <c r="C10" s="36">
        <f>Matoury1!F28</f>
        <v>0</v>
      </c>
      <c r="D10" s="37" t="e">
        <f>Matoury1!G28</f>
        <v>#DIV/0!</v>
      </c>
      <c r="E10" s="38">
        <f>Matoury1!H28</f>
        <v>0</v>
      </c>
      <c r="F10" s="39" t="e">
        <f>Matoury1!I28</f>
        <v>#DIV/0!</v>
      </c>
      <c r="G10" s="36">
        <f>Matoury1!J28</f>
        <v>0</v>
      </c>
      <c r="H10" s="39" t="e">
        <f>Matoury1!K28</f>
        <v>#DIV/0!</v>
      </c>
      <c r="I10" s="40">
        <f>Matoury1!M28</f>
        <v>0</v>
      </c>
      <c r="J10" s="41" t="e">
        <f>Matoury1!N28</f>
        <v>#DIV/0!</v>
      </c>
      <c r="K10" s="40">
        <f>Matoury1!O28</f>
        <v>0</v>
      </c>
      <c r="L10" s="42" t="e">
        <f>Matoury1!P28</f>
        <v>#DIV/0!</v>
      </c>
      <c r="M10" s="43">
        <f>Matoury1!Q28</f>
        <v>0</v>
      </c>
      <c r="N10" s="42" t="e">
        <f>Matoury1!R28</f>
        <v>#DIV/0!</v>
      </c>
      <c r="O10" s="44">
        <f>Matoury1!T27</f>
        <v>0</v>
      </c>
      <c r="P10" s="48" t="e">
        <f>Matoury1!U27</f>
        <v>#DIV/0!</v>
      </c>
      <c r="Q10" s="49">
        <f>Matoury1!V27</f>
        <v>0</v>
      </c>
      <c r="R10" s="50" t="e">
        <f>Matoury1!W27</f>
        <v>#DIV/0!</v>
      </c>
      <c r="S10" s="51">
        <f>Matoury1!X27</f>
        <v>0</v>
      </c>
      <c r="T10" s="50" t="e">
        <f>Matoury1!Y27</f>
        <v>#DIV/0!</v>
      </c>
    </row>
    <row r="11" spans="1:20" ht="14.1" customHeight="1">
      <c r="A11" s="34" t="s">
        <v>16</v>
      </c>
      <c r="B11" s="35">
        <f>Rémire!D19</f>
        <v>0</v>
      </c>
      <c r="C11" s="36">
        <f>Rémire!F19</f>
        <v>0</v>
      </c>
      <c r="D11" s="37" t="e">
        <f>Rémire!G19</f>
        <v>#DIV/0!</v>
      </c>
      <c r="E11" s="38">
        <f>Rémire!H19</f>
        <v>0</v>
      </c>
      <c r="F11" s="39" t="e">
        <f>Rémire!I19</f>
        <v>#DIV/0!</v>
      </c>
      <c r="G11" s="36">
        <f>Rémire!J19</f>
        <v>0</v>
      </c>
      <c r="H11" s="39" t="e">
        <f>Rémire!K19</f>
        <v>#DIV/0!</v>
      </c>
      <c r="I11" s="40">
        <f>Rémire!M19</f>
        <v>0</v>
      </c>
      <c r="J11" s="41" t="e">
        <f>Rémire!N19</f>
        <v>#DIV/0!</v>
      </c>
      <c r="K11" s="40">
        <f>Rémire!O19</f>
        <v>0</v>
      </c>
      <c r="L11" s="42" t="e">
        <f>Rémire!P19</f>
        <v>#DIV/0!</v>
      </c>
      <c r="M11" s="43">
        <f>Rémire!Q19</f>
        <v>0</v>
      </c>
      <c r="N11" s="42" t="e">
        <f>Rémire!R19</f>
        <v>#DIV/0!</v>
      </c>
      <c r="O11" s="44">
        <f>Rémire!T19</f>
        <v>0</v>
      </c>
      <c r="P11" s="48" t="e">
        <f>Rémire!U19</f>
        <v>#DIV/0!</v>
      </c>
      <c r="Q11" s="49">
        <f>Rémire!V19</f>
        <v>0</v>
      </c>
      <c r="R11" s="50" t="e">
        <f>Rémire!W19</f>
        <v>#DIV/0!</v>
      </c>
      <c r="S11" s="51">
        <f>Rémire!X19</f>
        <v>0</v>
      </c>
      <c r="T11" s="50" t="e">
        <f>Rémire!Y19</f>
        <v>#DIV/0!</v>
      </c>
    </row>
    <row r="12" spans="1:20" ht="15.75">
      <c r="A12" s="34" t="s">
        <v>17</v>
      </c>
      <c r="B12" s="35">
        <f>'St-Laurent1'!D16</f>
        <v>0</v>
      </c>
      <c r="C12" s="36">
        <f>'St-Laurent1'!F16</f>
        <v>0</v>
      </c>
      <c r="D12" s="37" t="e">
        <f>'St-Laurent1'!G16</f>
        <v>#DIV/0!</v>
      </c>
      <c r="E12" s="38">
        <f>'St-Laurent1'!H16</f>
        <v>0</v>
      </c>
      <c r="F12" s="39" t="e">
        <f>'St-Laurent1'!I16</f>
        <v>#DIV/0!</v>
      </c>
      <c r="G12" s="36">
        <f>'St-Laurent1'!J16</f>
        <v>0</v>
      </c>
      <c r="H12" s="39" t="e">
        <f>'St-Laurent1'!K16</f>
        <v>#DIV/0!</v>
      </c>
      <c r="I12" s="40">
        <f>'St-Laurent1'!M16</f>
        <v>0</v>
      </c>
      <c r="J12" s="41" t="e">
        <f>'St-Laurent1'!N16</f>
        <v>#DIV/0!</v>
      </c>
      <c r="K12" s="40">
        <f>'St-Laurent1'!O16</f>
        <v>0</v>
      </c>
      <c r="L12" s="42" t="e">
        <f>'St-Laurent1'!P16</f>
        <v>#DIV/0!</v>
      </c>
      <c r="M12" s="43">
        <f>'St-Laurent1'!Q16</f>
        <v>0</v>
      </c>
      <c r="N12" s="42" t="e">
        <f>'St-Laurent1'!R16</f>
        <v>#DIV/0!</v>
      </c>
      <c r="O12" s="44">
        <f>'St-Laurent1'!T16</f>
        <v>0</v>
      </c>
      <c r="P12" s="48" t="e">
        <f>'St-Laurent1'!U16</f>
        <v>#DIV/0!</v>
      </c>
      <c r="Q12" s="49">
        <f>'St-Laurent1'!V16</f>
        <v>0</v>
      </c>
      <c r="R12" s="50" t="e">
        <f>'St-Laurent1'!W16</f>
        <v>#DIV/0!</v>
      </c>
      <c r="S12" s="51">
        <f>'St-Laurent1'!X16</f>
        <v>0</v>
      </c>
      <c r="T12" s="50" t="e">
        <f>'St-Laurent1'!Y16</f>
        <v>#DIV/0!</v>
      </c>
    </row>
    <row r="13" spans="1:20" ht="12.75" customHeight="1">
      <c r="A13" s="34" t="s">
        <v>18</v>
      </c>
      <c r="B13" s="35">
        <f>'St-Laurent2'!D16</f>
        <v>0</v>
      </c>
      <c r="C13" s="36">
        <f>'St-Laurent2'!F16</f>
        <v>0</v>
      </c>
      <c r="D13" s="37" t="e">
        <f>'St-Laurent2'!G16</f>
        <v>#DIV/0!</v>
      </c>
      <c r="E13" s="38">
        <f>'St-Laurent2'!H16</f>
        <v>0</v>
      </c>
      <c r="F13" s="39" t="e">
        <f>'St-Laurent2'!I16</f>
        <v>#DIV/0!</v>
      </c>
      <c r="G13" s="36">
        <f>'St-Laurent2'!J16</f>
        <v>0</v>
      </c>
      <c r="H13" s="39" t="e">
        <f>'St-Laurent2'!K16</f>
        <v>#DIV/0!</v>
      </c>
      <c r="I13" s="40">
        <f>'St-Laurent2'!M16</f>
        <v>0</v>
      </c>
      <c r="J13" s="41" t="e">
        <f>'St-Laurent2'!N16</f>
        <v>#DIV/0!</v>
      </c>
      <c r="K13" s="40">
        <f>'St-Laurent2'!O16</f>
        <v>0</v>
      </c>
      <c r="L13" s="42" t="e">
        <f>'St-Laurent2'!P16</f>
        <v>#DIV/0!</v>
      </c>
      <c r="M13" s="43">
        <f>'St-Laurent2'!Q16</f>
        <v>0</v>
      </c>
      <c r="N13" s="42" t="e">
        <f>'St-Laurent2'!R16</f>
        <v>#DIV/0!</v>
      </c>
      <c r="O13" s="44">
        <f>'St-Laurent2'!T16</f>
        <v>0</v>
      </c>
      <c r="P13" s="48" t="e">
        <f>'St-Laurent2'!U16</f>
        <v>#DIV/0!</v>
      </c>
      <c r="Q13" s="49">
        <f>'St-Laurent2'!V16</f>
        <v>0</v>
      </c>
      <c r="R13" s="50" t="e">
        <f>'St-Laurent2'!W16</f>
        <v>#DIV/0!</v>
      </c>
      <c r="S13" s="51">
        <f>'St-Laurent2'!X16</f>
        <v>0</v>
      </c>
      <c r="T13" s="50" t="e">
        <f>'St-Laurent2'!Y16</f>
        <v>#DIV/0!</v>
      </c>
    </row>
    <row r="14" spans="1:20" ht="15.75">
      <c r="A14" s="52" t="s">
        <v>19</v>
      </c>
      <c r="B14" s="53">
        <f>'St-Laurent3'!D19</f>
        <v>0</v>
      </c>
      <c r="C14" s="54">
        <f>'St-Laurent3'!F19</f>
        <v>0</v>
      </c>
      <c r="D14" s="55" t="e">
        <f>'St-Laurent3'!G19</f>
        <v>#DIV/0!</v>
      </c>
      <c r="E14" s="56">
        <f>'St-Laurent3'!H19</f>
        <v>0</v>
      </c>
      <c r="F14" s="57" t="e">
        <f>'St-Laurent3'!I19</f>
        <v>#DIV/0!</v>
      </c>
      <c r="G14" s="54">
        <f>'St-Laurent3'!J19</f>
        <v>0</v>
      </c>
      <c r="H14" s="57" t="e">
        <f>'St-Laurent3'!K19</f>
        <v>#DIV/0!</v>
      </c>
      <c r="I14" s="58">
        <f>'St-Laurent3'!M19</f>
        <v>0</v>
      </c>
      <c r="J14" s="59" t="e">
        <f>'St-Laurent3'!N19</f>
        <v>#DIV/0!</v>
      </c>
      <c r="K14" s="58">
        <f>'St-Laurent3'!O19</f>
        <v>0</v>
      </c>
      <c r="L14" s="60" t="e">
        <f>'St-Laurent3'!P19</f>
        <v>#DIV/0!</v>
      </c>
      <c r="M14" s="61">
        <f>'St-Laurent3'!Q19</f>
        <v>0</v>
      </c>
      <c r="N14" s="60" t="e">
        <f>'St-Laurent3'!R19</f>
        <v>#DIV/0!</v>
      </c>
      <c r="O14" s="62">
        <f>'St-Laurent3'!T19</f>
        <v>0</v>
      </c>
      <c r="P14" s="63" t="e">
        <f>'St-Laurent3'!U19</f>
        <v>#DIV/0!</v>
      </c>
      <c r="Q14" s="64">
        <f>'St-Laurent3'!V19</f>
        <v>0</v>
      </c>
      <c r="R14" s="65" t="e">
        <f>'St-Laurent3'!W19</f>
        <v>#DIV/0!</v>
      </c>
      <c r="S14" s="66">
        <f>'St-Laurent3'!X19</f>
        <v>0</v>
      </c>
      <c r="T14" s="65" t="e">
        <f>'St-Laurent3'!Y19</f>
        <v>#DIV/0!</v>
      </c>
    </row>
    <row r="15" spans="1:20" ht="15.75">
      <c r="A15" s="67" t="s">
        <v>20</v>
      </c>
      <c r="B15" s="68">
        <f>SUM(B5:B14)</f>
        <v>0</v>
      </c>
      <c r="C15" s="69">
        <f>SUM(C5:C14)</f>
        <v>0</v>
      </c>
      <c r="D15" s="70" t="e">
        <f>C15/B15</f>
        <v>#DIV/0!</v>
      </c>
      <c r="E15" s="71">
        <f>SUM(E5:E14)</f>
        <v>0</v>
      </c>
      <c r="F15" s="72" t="e">
        <f>E15/B15</f>
        <v>#DIV/0!</v>
      </c>
      <c r="G15" s="71">
        <f>C15+E15</f>
        <v>0</v>
      </c>
      <c r="H15" s="72" t="e">
        <f>G15/B15</f>
        <v>#DIV/0!</v>
      </c>
      <c r="I15" s="73">
        <f>SUM(I5:I14)</f>
        <v>0</v>
      </c>
      <c r="J15" s="74" t="e">
        <f>I15/B15</f>
        <v>#DIV/0!</v>
      </c>
      <c r="K15" s="73">
        <f>SUM(K5:K14)</f>
        <v>0</v>
      </c>
      <c r="L15" s="75" t="e">
        <f>K15/B15</f>
        <v>#DIV/0!</v>
      </c>
      <c r="M15" s="76">
        <f>I15+K15</f>
        <v>0</v>
      </c>
      <c r="N15" s="77" t="e">
        <f>M15/B15</f>
        <v>#DIV/0!</v>
      </c>
      <c r="O15" s="78">
        <f>SUM(O5:O14)</f>
        <v>0</v>
      </c>
      <c r="P15" s="79" t="e">
        <f>O15/I15</f>
        <v>#DIV/0!</v>
      </c>
      <c r="Q15" s="80">
        <f>SUM(Q5:Q14)</f>
        <v>0</v>
      </c>
      <c r="R15" s="81" t="e">
        <f>Q15/I15</f>
        <v>#DIV/0!</v>
      </c>
      <c r="S15" s="82">
        <f>O15+Q15</f>
        <v>0</v>
      </c>
      <c r="T15" s="83" t="e">
        <f>S15/I15</f>
        <v>#DIV/0!</v>
      </c>
    </row>
    <row r="16" spans="1:20">
      <c r="A16"/>
      <c r="B16"/>
      <c r="C16" s="84"/>
      <c r="D16" s="85"/>
      <c r="E16" s="84"/>
      <c r="F16" s="85"/>
      <c r="G16" s="84"/>
      <c r="H16" s="85"/>
      <c r="I16" s="86"/>
      <c r="J16" s="87"/>
      <c r="K16" s="86"/>
      <c r="L16" s="87"/>
      <c r="M16" s="86"/>
      <c r="N16" s="87"/>
      <c r="O16"/>
      <c r="P16"/>
      <c r="Q16"/>
      <c r="R16"/>
      <c r="S16"/>
      <c r="T16"/>
    </row>
    <row r="17" spans="1:20" ht="15.75">
      <c r="A17" s="88" t="s">
        <v>21</v>
      </c>
      <c r="B17" s="89">
        <f>'Ecoles privées'!D16</f>
        <v>0</v>
      </c>
      <c r="C17" s="90">
        <f>'Ecoles privées'!F16</f>
        <v>0</v>
      </c>
      <c r="D17" s="91" t="e">
        <f>'Ecoles privées'!G16</f>
        <v>#DIV/0!</v>
      </c>
      <c r="E17" s="90">
        <f>'Ecoles privées'!H16</f>
        <v>0</v>
      </c>
      <c r="F17" s="92" t="e">
        <f>'Ecoles privées'!I16</f>
        <v>#DIV/0!</v>
      </c>
      <c r="G17" s="90">
        <f>'Ecoles privées'!J16</f>
        <v>0</v>
      </c>
      <c r="H17" s="92" t="e">
        <f>'Ecoles privées'!K16</f>
        <v>#DIV/0!</v>
      </c>
      <c r="I17" s="93">
        <f>'Ecoles privées'!M16</f>
        <v>0</v>
      </c>
      <c r="J17" s="94" t="e">
        <f>'Ecoles privées'!N16</f>
        <v>#DIV/0!</v>
      </c>
      <c r="K17" s="93">
        <f>'Ecoles privées'!O16</f>
        <v>0</v>
      </c>
      <c r="L17" s="95" t="e">
        <f>'Ecoles privées'!P16</f>
        <v>#DIV/0!</v>
      </c>
      <c r="M17" s="96">
        <f>'Ecoles privées'!Q16</f>
        <v>0</v>
      </c>
      <c r="N17" s="97" t="e">
        <f>'Ecoles privées'!R16</f>
        <v>#DIV/0!</v>
      </c>
      <c r="O17" s="98">
        <f>'Ecoles privées'!T16</f>
        <v>0</v>
      </c>
      <c r="P17" s="99" t="e">
        <f>'Ecoles privées'!U16</f>
        <v>#DIV/0!</v>
      </c>
      <c r="Q17" s="100">
        <f>'Ecoles privées'!V16</f>
        <v>0</v>
      </c>
      <c r="R17" s="101" t="e">
        <f>'Ecoles privées'!W16</f>
        <v>#DIV/0!</v>
      </c>
      <c r="S17" s="102">
        <f>'Ecoles privées'!X16</f>
        <v>0</v>
      </c>
      <c r="T17" s="103" t="e">
        <f>'Ecoles privées'!Y16</f>
        <v>#DIV/0!</v>
      </c>
    </row>
  </sheetData>
  <mergeCells count="7">
    <mergeCell ref="A1:N1"/>
    <mergeCell ref="O1:T1"/>
    <mergeCell ref="A3:A4"/>
    <mergeCell ref="B3:B4"/>
    <mergeCell ref="C3:H3"/>
    <mergeCell ref="I3:N3"/>
    <mergeCell ref="O3:T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"/>
  <sheetViews>
    <sheetView zoomScaleNormal="100" workbookViewId="0">
      <selection activeCell="A21" sqref="A21"/>
    </sheetView>
  </sheetViews>
  <sheetFormatPr baseColWidth="10" defaultColWidth="9.33203125" defaultRowHeight="12.75"/>
  <cols>
    <col min="1" max="1" width="11.1640625" style="237"/>
    <col min="2" max="2" width="31.6640625" style="237"/>
    <col min="3" max="3" width="5.33203125" style="104"/>
    <col min="4" max="4" width="8.1640625" style="237"/>
    <col min="5" max="5" width="11.83203125" style="462"/>
    <col min="6" max="6" width="8.1640625" style="237"/>
    <col min="7" max="7" width="6.5" style="237"/>
    <col min="8" max="8" width="9" style="237"/>
    <col min="9" max="9" width="7.33203125" style="237"/>
    <col min="10" max="10" width="7.83203125" style="237"/>
    <col min="11" max="11" width="7.33203125" style="237"/>
    <col min="12" max="12" width="11.6640625" style="237"/>
    <col min="13" max="13" width="8.5" style="237"/>
    <col min="14" max="14" width="7.83203125" style="237"/>
    <col min="15" max="15" width="8.5" style="237"/>
    <col min="16" max="16" width="7.33203125" style="237"/>
    <col min="17" max="17" width="9.1640625" style="237"/>
    <col min="18" max="18" width="7.33203125" style="237"/>
    <col min="19" max="19" width="13.1640625" style="104"/>
    <col min="20" max="21" width="7.33203125" style="104"/>
    <col min="22" max="22" width="9.1640625" style="104"/>
    <col min="23" max="25" width="7.33203125" style="104"/>
    <col min="26" max="26" width="37.6640625" style="237"/>
    <col min="27" max="1025" width="13" style="237"/>
  </cols>
  <sheetData>
    <row r="1" spans="1:27" ht="34.5" customHeight="1">
      <c r="A1" s="524" t="str">
        <f>Cayenne1!A1</f>
        <v>Statisiques LSU au 08 01 2018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5" t="str">
        <f>Cayenne1!S1</f>
        <v>la date d'observation est comprise 
dans cette période</v>
      </c>
      <c r="T1" s="525"/>
      <c r="U1" s="525"/>
      <c r="V1" s="525"/>
      <c r="W1" s="525"/>
      <c r="X1" s="525"/>
      <c r="Y1" s="525"/>
      <c r="Z1"/>
      <c r="AA1"/>
    </row>
    <row r="2" spans="1:27" ht="6.75" customHeight="1">
      <c r="A2"/>
      <c r="B2" s="238"/>
      <c r="C2" s="239"/>
      <c r="D2" s="239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/>
      <c r="S2" s="106"/>
      <c r="T2" s="106"/>
      <c r="U2" s="106"/>
      <c r="V2" s="106"/>
      <c r="W2" s="106"/>
      <c r="X2" s="106"/>
      <c r="Y2" s="106"/>
      <c r="Z2"/>
      <c r="AA2"/>
    </row>
    <row r="3" spans="1:27" ht="15" customHeight="1">
      <c r="A3" s="545" t="s">
        <v>242</v>
      </c>
      <c r="B3" s="545"/>
      <c r="C3" s="545" t="s">
        <v>23</v>
      </c>
      <c r="D3" s="533" t="s">
        <v>2</v>
      </c>
      <c r="E3" s="533" t="s">
        <v>3</v>
      </c>
      <c r="F3" s="533"/>
      <c r="G3" s="533"/>
      <c r="H3" s="533"/>
      <c r="I3" s="533"/>
      <c r="J3" s="533"/>
      <c r="K3" s="533"/>
      <c r="L3" s="480"/>
      <c r="M3" s="537" t="s">
        <v>4</v>
      </c>
      <c r="N3" s="537"/>
      <c r="O3" s="537"/>
      <c r="P3" s="537"/>
      <c r="Q3" s="537"/>
      <c r="R3" s="537"/>
      <c r="S3" s="533" t="s">
        <v>5</v>
      </c>
      <c r="T3" s="533"/>
      <c r="U3" s="533"/>
      <c r="V3" s="533"/>
      <c r="W3" s="533"/>
      <c r="X3" s="533"/>
      <c r="Y3" s="533"/>
      <c r="Z3" s="238" t="s">
        <v>25</v>
      </c>
      <c r="AA3" s="106" t="s">
        <v>122</v>
      </c>
    </row>
    <row r="4" spans="1:27" ht="15" customHeight="1">
      <c r="A4" s="545"/>
      <c r="B4" s="545"/>
      <c r="C4" s="545"/>
      <c r="D4" s="533"/>
      <c r="E4" s="108"/>
      <c r="F4" s="240" t="s">
        <v>6</v>
      </c>
      <c r="G4" s="241" t="s">
        <v>7</v>
      </c>
      <c r="H4" s="242" t="s">
        <v>8</v>
      </c>
      <c r="I4" s="243" t="s">
        <v>7</v>
      </c>
      <c r="J4" s="244" t="s">
        <v>9</v>
      </c>
      <c r="K4" s="245" t="s">
        <v>7</v>
      </c>
      <c r="L4" s="246"/>
      <c r="M4" s="247" t="s">
        <v>6</v>
      </c>
      <c r="N4" s="248" t="s">
        <v>7</v>
      </c>
      <c r="O4" s="242" t="s">
        <v>8</v>
      </c>
      <c r="P4" s="243" t="s">
        <v>7</v>
      </c>
      <c r="Q4" s="244" t="s">
        <v>9</v>
      </c>
      <c r="R4" s="245" t="s">
        <v>7</v>
      </c>
      <c r="S4" s="118"/>
      <c r="T4" s="119" t="s">
        <v>6</v>
      </c>
      <c r="U4" s="120" t="s">
        <v>7</v>
      </c>
      <c r="V4" s="121" t="s">
        <v>8</v>
      </c>
      <c r="W4" s="122" t="s">
        <v>7</v>
      </c>
      <c r="X4" s="123" t="s">
        <v>9</v>
      </c>
      <c r="Y4" s="124" t="s">
        <v>7</v>
      </c>
      <c r="Z4"/>
    </row>
    <row r="5" spans="1:27">
      <c r="A5" s="552" t="s">
        <v>243</v>
      </c>
      <c r="B5" s="552"/>
      <c r="C5" s="552"/>
      <c r="D5" s="481"/>
      <c r="E5" s="481"/>
      <c r="F5" s="481"/>
      <c r="G5" s="481"/>
      <c r="H5" s="482"/>
      <c r="I5" s="482"/>
      <c r="J5" s="483"/>
      <c r="K5" s="483"/>
      <c r="L5" s="483"/>
      <c r="M5" s="483"/>
      <c r="N5" s="483"/>
      <c r="O5" s="483"/>
      <c r="P5" s="483"/>
      <c r="Q5" s="483"/>
      <c r="R5" s="483"/>
      <c r="S5" s="130"/>
      <c r="T5" s="130"/>
      <c r="U5" s="130"/>
      <c r="V5" s="132"/>
      <c r="W5" s="132"/>
      <c r="X5" s="133"/>
      <c r="Y5" s="134"/>
      <c r="Z5"/>
    </row>
    <row r="6" spans="1:27" ht="15">
      <c r="A6" s="255" t="s">
        <v>244</v>
      </c>
      <c r="B6" s="484" t="s">
        <v>245</v>
      </c>
      <c r="C6" s="256" t="s">
        <v>29</v>
      </c>
      <c r="D6" s="369"/>
      <c r="E6" s="257"/>
      <c r="F6" s="258"/>
      <c r="G6" s="259" t="e">
        <f>F6/D6</f>
        <v>#DIV/0!</v>
      </c>
      <c r="H6" s="260"/>
      <c r="I6" s="261" t="e">
        <f>H6/D6</f>
        <v>#DIV/0!</v>
      </c>
      <c r="J6" s="157">
        <f>F6+H6</f>
        <v>0</v>
      </c>
      <c r="K6" s="158" t="e">
        <f>J6/D6</f>
        <v>#DIV/0!</v>
      </c>
      <c r="L6" s="265"/>
      <c r="M6" s="263"/>
      <c r="N6" s="264" t="e">
        <f>M6/D6</f>
        <v>#DIV/0!</v>
      </c>
      <c r="O6" s="260"/>
      <c r="P6" s="261" t="e">
        <f>O6/D6</f>
        <v>#DIV/0!</v>
      </c>
      <c r="Q6" s="157">
        <f>M6+O6</f>
        <v>0</v>
      </c>
      <c r="R6" s="158" t="e">
        <f>Q6/D6</f>
        <v>#DIV/0!</v>
      </c>
      <c r="S6" s="162"/>
      <c r="T6" s="153"/>
      <c r="U6" s="154" t="e">
        <f>T6/D6</f>
        <v>#DIV/0!</v>
      </c>
      <c r="V6" s="155"/>
      <c r="W6" s="156" t="e">
        <f>V6/$D6</f>
        <v>#DIV/0!</v>
      </c>
      <c r="X6" s="157">
        <f>T6+V6</f>
        <v>0</v>
      </c>
      <c r="Y6" s="158" t="e">
        <f>X6/$D6</f>
        <v>#DIV/0!</v>
      </c>
      <c r="Z6"/>
    </row>
    <row r="7" spans="1:27" ht="15">
      <c r="A7" s="255" t="s">
        <v>246</v>
      </c>
      <c r="B7" s="255" t="s">
        <v>247</v>
      </c>
      <c r="C7" s="256" t="s">
        <v>29</v>
      </c>
      <c r="D7" s="369"/>
      <c r="E7" s="257"/>
      <c r="F7" s="258"/>
      <c r="G7" s="259" t="e">
        <f>F7/D7</f>
        <v>#DIV/0!</v>
      </c>
      <c r="H7" s="260"/>
      <c r="I7" s="261" t="e">
        <f>H7/D7</f>
        <v>#DIV/0!</v>
      </c>
      <c r="J7" s="157">
        <f>F7+H7</f>
        <v>0</v>
      </c>
      <c r="K7" s="158" t="e">
        <f>J7/D7</f>
        <v>#DIV/0!</v>
      </c>
      <c r="L7" s="265"/>
      <c r="M7" s="263"/>
      <c r="N7" s="264" t="e">
        <f>M7/D7</f>
        <v>#DIV/0!</v>
      </c>
      <c r="O7" s="260"/>
      <c r="P7" s="261" t="e">
        <f>O7/D7</f>
        <v>#DIV/0!</v>
      </c>
      <c r="Q7" s="157">
        <f>M7+O7</f>
        <v>0</v>
      </c>
      <c r="R7" s="158" t="e">
        <f>Q7/D7</f>
        <v>#DIV/0!</v>
      </c>
      <c r="S7" s="162"/>
      <c r="T7" s="153"/>
      <c r="U7" s="154" t="e">
        <f>T7/D7</f>
        <v>#DIV/0!</v>
      </c>
      <c r="V7" s="155"/>
      <c r="W7" s="156" t="e">
        <f>V7/$D7</f>
        <v>#DIV/0!</v>
      </c>
      <c r="X7" s="157">
        <f>T7+V7</f>
        <v>0</v>
      </c>
      <c r="Y7" s="158" t="e">
        <f>X7/$D7</f>
        <v>#DIV/0!</v>
      </c>
      <c r="Z7"/>
    </row>
    <row r="8" spans="1:27" ht="15">
      <c r="A8" s="255" t="s">
        <v>248</v>
      </c>
      <c r="B8" s="255" t="s">
        <v>249</v>
      </c>
      <c r="C8" s="256" t="s">
        <v>29</v>
      </c>
      <c r="D8" s="369"/>
      <c r="E8" s="257"/>
      <c r="F8" s="258"/>
      <c r="G8" s="259" t="e">
        <f>F8/D8</f>
        <v>#DIV/0!</v>
      </c>
      <c r="H8" s="260"/>
      <c r="I8" s="261" t="e">
        <f>H8/D8</f>
        <v>#DIV/0!</v>
      </c>
      <c r="J8" s="157">
        <f>F8+H8</f>
        <v>0</v>
      </c>
      <c r="K8" s="158" t="e">
        <f>J8/D8</f>
        <v>#DIV/0!</v>
      </c>
      <c r="L8" s="265"/>
      <c r="M8" s="263"/>
      <c r="N8" s="264" t="e">
        <f>M8/D8</f>
        <v>#DIV/0!</v>
      </c>
      <c r="O8" s="260"/>
      <c r="P8" s="261" t="e">
        <f>O8/D8</f>
        <v>#DIV/0!</v>
      </c>
      <c r="Q8" s="157">
        <f>M8+O8</f>
        <v>0</v>
      </c>
      <c r="R8" s="158" t="e">
        <f>Q8/D8</f>
        <v>#DIV/0!</v>
      </c>
      <c r="S8" s="162"/>
      <c r="T8" s="153"/>
      <c r="U8" s="154" t="e">
        <f>T8/D8</f>
        <v>#DIV/0!</v>
      </c>
      <c r="V8" s="155"/>
      <c r="W8" s="156" t="e">
        <f>V8/$D8</f>
        <v>#DIV/0!</v>
      </c>
      <c r="X8" s="157">
        <f>T8+V8</f>
        <v>0</v>
      </c>
      <c r="Y8" s="158" t="e">
        <f>X8/$D8</f>
        <v>#DIV/0!</v>
      </c>
      <c r="Z8"/>
    </row>
    <row r="9" spans="1:27">
      <c r="A9" s="543" t="s">
        <v>221</v>
      </c>
      <c r="B9" s="543"/>
      <c r="C9" s="543"/>
      <c r="D9" s="412"/>
      <c r="E9" s="321"/>
      <c r="F9" s="321"/>
      <c r="G9" s="321"/>
      <c r="H9" s="321"/>
      <c r="I9" s="281"/>
      <c r="J9" s="183"/>
      <c r="K9" s="282"/>
      <c r="L9" s="282"/>
      <c r="M9" s="283"/>
      <c r="N9" s="283"/>
      <c r="O9" s="282"/>
      <c r="P9" s="282"/>
      <c r="Q9" s="282"/>
      <c r="R9" s="282"/>
      <c r="S9" s="179"/>
      <c r="T9" s="179"/>
      <c r="U9" s="180"/>
      <c r="V9" s="181"/>
      <c r="W9" s="182"/>
      <c r="X9" s="183"/>
      <c r="Y9" s="184"/>
      <c r="Z9"/>
    </row>
    <row r="10" spans="1:27" ht="15">
      <c r="A10" s="255" t="s">
        <v>250</v>
      </c>
      <c r="B10" s="255" t="s">
        <v>251</v>
      </c>
      <c r="C10" s="256" t="s">
        <v>29</v>
      </c>
      <c r="D10" s="369"/>
      <c r="E10" s="257"/>
      <c r="F10" s="258"/>
      <c r="G10" s="259" t="e">
        <f t="shared" ref="G10:G16" si="0">F10/D10</f>
        <v>#DIV/0!</v>
      </c>
      <c r="H10" s="260"/>
      <c r="I10" s="261" t="e">
        <f t="shared" ref="I10:I16" si="1">H10/D10</f>
        <v>#DIV/0!</v>
      </c>
      <c r="J10" s="157">
        <f t="shared" ref="J10:J16" si="2">F10+H10</f>
        <v>0</v>
      </c>
      <c r="K10" s="158" t="e">
        <f t="shared" ref="K10:K16" si="3">J10/D10</f>
        <v>#DIV/0!</v>
      </c>
      <c r="L10" s="262"/>
      <c r="M10" s="263"/>
      <c r="N10" s="264" t="e">
        <f t="shared" ref="N10:N16" si="4">M10/D10</f>
        <v>#DIV/0!</v>
      </c>
      <c r="O10" s="260"/>
      <c r="P10" s="261" t="e">
        <f t="shared" ref="P10:P16" si="5">O10/D10</f>
        <v>#DIV/0!</v>
      </c>
      <c r="Q10" s="157">
        <f t="shared" ref="Q10:Q16" si="6">M10+O10</f>
        <v>0</v>
      </c>
      <c r="R10" s="158" t="e">
        <f t="shared" ref="R10:R16" si="7">Q10/D10</f>
        <v>#DIV/0!</v>
      </c>
      <c r="S10" s="162"/>
      <c r="T10" s="153"/>
      <c r="U10" s="154" t="e">
        <f t="shared" ref="U10:U16" si="8">T10/D10</f>
        <v>#DIV/0!</v>
      </c>
      <c r="V10" s="155"/>
      <c r="W10" s="156" t="e">
        <f t="shared" ref="W10:W16" si="9">V10/$D10</f>
        <v>#DIV/0!</v>
      </c>
      <c r="X10" s="157">
        <f t="shared" ref="X10:X16" si="10">T10+V10</f>
        <v>0</v>
      </c>
      <c r="Y10" s="158" t="e">
        <f t="shared" ref="Y10:Y16" si="11">X10/$D10</f>
        <v>#DIV/0!</v>
      </c>
      <c r="Z10"/>
    </row>
    <row r="11" spans="1:27" ht="15">
      <c r="A11" s="255" t="s">
        <v>252</v>
      </c>
      <c r="B11" s="484" t="s">
        <v>253</v>
      </c>
      <c r="C11" s="256" t="s">
        <v>29</v>
      </c>
      <c r="D11" s="369"/>
      <c r="E11" s="257"/>
      <c r="F11" s="258"/>
      <c r="G11" s="259" t="e">
        <f t="shared" si="0"/>
        <v>#DIV/0!</v>
      </c>
      <c r="H11" s="260"/>
      <c r="I11" s="261" t="e">
        <f t="shared" si="1"/>
        <v>#DIV/0!</v>
      </c>
      <c r="J11" s="157">
        <f t="shared" si="2"/>
        <v>0</v>
      </c>
      <c r="K11" s="158" t="e">
        <f t="shared" si="3"/>
        <v>#DIV/0!</v>
      </c>
      <c r="L11" s="265"/>
      <c r="M11" s="263"/>
      <c r="N11" s="264" t="e">
        <f t="shared" si="4"/>
        <v>#DIV/0!</v>
      </c>
      <c r="O11" s="260"/>
      <c r="P11" s="261" t="e">
        <f t="shared" si="5"/>
        <v>#DIV/0!</v>
      </c>
      <c r="Q11" s="157">
        <f t="shared" si="6"/>
        <v>0</v>
      </c>
      <c r="R11" s="158" t="e">
        <f t="shared" si="7"/>
        <v>#DIV/0!</v>
      </c>
      <c r="S11" s="162"/>
      <c r="T11" s="153"/>
      <c r="U11" s="154" t="e">
        <f t="shared" si="8"/>
        <v>#DIV/0!</v>
      </c>
      <c r="V11" s="155"/>
      <c r="W11" s="156" t="e">
        <f t="shared" si="9"/>
        <v>#DIV/0!</v>
      </c>
      <c r="X11" s="157">
        <f t="shared" si="10"/>
        <v>0</v>
      </c>
      <c r="Y11" s="158" t="e">
        <f t="shared" si="11"/>
        <v>#DIV/0!</v>
      </c>
      <c r="Z11"/>
    </row>
    <row r="12" spans="1:27" ht="15">
      <c r="A12" s="255" t="s">
        <v>254</v>
      </c>
      <c r="B12" s="255" t="s">
        <v>255</v>
      </c>
      <c r="C12" s="256" t="s">
        <v>29</v>
      </c>
      <c r="D12" s="369"/>
      <c r="E12" s="257"/>
      <c r="F12" s="258"/>
      <c r="G12" s="259" t="e">
        <f t="shared" si="0"/>
        <v>#DIV/0!</v>
      </c>
      <c r="H12" s="260"/>
      <c r="I12" s="261" t="e">
        <f t="shared" si="1"/>
        <v>#DIV/0!</v>
      </c>
      <c r="J12" s="157">
        <f t="shared" si="2"/>
        <v>0</v>
      </c>
      <c r="K12" s="158" t="e">
        <f t="shared" si="3"/>
        <v>#DIV/0!</v>
      </c>
      <c r="L12" s="265"/>
      <c r="M12" s="263"/>
      <c r="N12" s="264" t="e">
        <f t="shared" si="4"/>
        <v>#DIV/0!</v>
      </c>
      <c r="O12" s="260"/>
      <c r="P12" s="261" t="e">
        <f t="shared" si="5"/>
        <v>#DIV/0!</v>
      </c>
      <c r="Q12" s="157">
        <f t="shared" si="6"/>
        <v>0</v>
      </c>
      <c r="R12" s="158" t="e">
        <f t="shared" si="7"/>
        <v>#DIV/0!</v>
      </c>
      <c r="S12" s="162"/>
      <c r="T12" s="153"/>
      <c r="U12" s="154" t="e">
        <f t="shared" si="8"/>
        <v>#DIV/0!</v>
      </c>
      <c r="V12" s="155"/>
      <c r="W12" s="156" t="e">
        <f t="shared" si="9"/>
        <v>#DIV/0!</v>
      </c>
      <c r="X12" s="157">
        <f t="shared" si="10"/>
        <v>0</v>
      </c>
      <c r="Y12" s="158" t="e">
        <f t="shared" si="11"/>
        <v>#DIV/0!</v>
      </c>
      <c r="Z12"/>
    </row>
    <row r="13" spans="1:27" ht="15">
      <c r="A13" s="255" t="s">
        <v>256</v>
      </c>
      <c r="B13" s="484" t="s">
        <v>257</v>
      </c>
      <c r="C13" s="256" t="s">
        <v>29</v>
      </c>
      <c r="D13" s="369"/>
      <c r="E13" s="257"/>
      <c r="F13" s="258"/>
      <c r="G13" s="259" t="e">
        <f t="shared" si="0"/>
        <v>#DIV/0!</v>
      </c>
      <c r="H13" s="260"/>
      <c r="I13" s="261" t="e">
        <f t="shared" si="1"/>
        <v>#DIV/0!</v>
      </c>
      <c r="J13" s="157">
        <f t="shared" si="2"/>
        <v>0</v>
      </c>
      <c r="K13" s="158" t="e">
        <f t="shared" si="3"/>
        <v>#DIV/0!</v>
      </c>
      <c r="L13" s="265"/>
      <c r="M13" s="263"/>
      <c r="N13" s="264" t="e">
        <f t="shared" si="4"/>
        <v>#DIV/0!</v>
      </c>
      <c r="O13" s="260"/>
      <c r="P13" s="261" t="e">
        <f t="shared" si="5"/>
        <v>#DIV/0!</v>
      </c>
      <c r="Q13" s="157">
        <f t="shared" si="6"/>
        <v>0</v>
      </c>
      <c r="R13" s="158" t="e">
        <f t="shared" si="7"/>
        <v>#DIV/0!</v>
      </c>
      <c r="S13" s="162"/>
      <c r="T13" s="153"/>
      <c r="U13" s="154" t="e">
        <f t="shared" si="8"/>
        <v>#DIV/0!</v>
      </c>
      <c r="V13" s="155"/>
      <c r="W13" s="156" t="e">
        <f t="shared" si="9"/>
        <v>#DIV/0!</v>
      </c>
      <c r="X13" s="157">
        <f t="shared" si="10"/>
        <v>0</v>
      </c>
      <c r="Y13" s="158" t="e">
        <f t="shared" si="11"/>
        <v>#DIV/0!</v>
      </c>
      <c r="Z13"/>
    </row>
    <row r="14" spans="1:27" ht="15">
      <c r="A14" s="255" t="s">
        <v>258</v>
      </c>
      <c r="B14" s="255" t="s">
        <v>259</v>
      </c>
      <c r="C14" s="256" t="s">
        <v>29</v>
      </c>
      <c r="D14" s="369"/>
      <c r="E14" s="257"/>
      <c r="F14" s="258"/>
      <c r="G14" s="259" t="e">
        <f t="shared" si="0"/>
        <v>#DIV/0!</v>
      </c>
      <c r="H14" s="260"/>
      <c r="I14" s="261" t="e">
        <f t="shared" si="1"/>
        <v>#DIV/0!</v>
      </c>
      <c r="J14" s="157">
        <f t="shared" si="2"/>
        <v>0</v>
      </c>
      <c r="K14" s="158" t="e">
        <f t="shared" si="3"/>
        <v>#DIV/0!</v>
      </c>
      <c r="L14" s="265"/>
      <c r="M14" s="263"/>
      <c r="N14" s="264" t="e">
        <f t="shared" si="4"/>
        <v>#DIV/0!</v>
      </c>
      <c r="O14" s="260"/>
      <c r="P14" s="261" t="e">
        <f t="shared" si="5"/>
        <v>#DIV/0!</v>
      </c>
      <c r="Q14" s="157">
        <f t="shared" si="6"/>
        <v>0</v>
      </c>
      <c r="R14" s="158" t="e">
        <f t="shared" si="7"/>
        <v>#DIV/0!</v>
      </c>
      <c r="S14" s="162"/>
      <c r="T14" s="153"/>
      <c r="U14" s="154" t="e">
        <f t="shared" si="8"/>
        <v>#DIV/0!</v>
      </c>
      <c r="V14" s="155"/>
      <c r="W14" s="156" t="e">
        <f t="shared" si="9"/>
        <v>#DIV/0!</v>
      </c>
      <c r="X14" s="157">
        <f t="shared" si="10"/>
        <v>0</v>
      </c>
      <c r="Y14" s="158" t="e">
        <f t="shared" si="11"/>
        <v>#DIV/0!</v>
      </c>
      <c r="Z14" s="485"/>
    </row>
    <row r="15" spans="1:27" ht="15">
      <c r="A15" s="255" t="s">
        <v>260</v>
      </c>
      <c r="B15" s="255" t="s">
        <v>261</v>
      </c>
      <c r="C15" s="256" t="s">
        <v>29</v>
      </c>
      <c r="D15" s="431"/>
      <c r="E15" s="291"/>
      <c r="F15" s="333"/>
      <c r="G15" s="334" t="e">
        <f t="shared" si="0"/>
        <v>#DIV/0!</v>
      </c>
      <c r="H15" s="335"/>
      <c r="I15" s="336" t="e">
        <f t="shared" si="1"/>
        <v>#DIV/0!</v>
      </c>
      <c r="J15" s="201">
        <f t="shared" si="2"/>
        <v>0</v>
      </c>
      <c r="K15" s="202" t="e">
        <f t="shared" si="3"/>
        <v>#DIV/0!</v>
      </c>
      <c r="L15" s="298"/>
      <c r="M15" s="337"/>
      <c r="N15" s="338" t="e">
        <f t="shared" si="4"/>
        <v>#DIV/0!</v>
      </c>
      <c r="O15" s="335"/>
      <c r="P15" s="336" t="e">
        <f t="shared" si="5"/>
        <v>#DIV/0!</v>
      </c>
      <c r="Q15" s="201">
        <f t="shared" si="6"/>
        <v>0</v>
      </c>
      <c r="R15" s="202" t="e">
        <f t="shared" si="7"/>
        <v>#DIV/0!</v>
      </c>
      <c r="S15" s="361"/>
      <c r="T15" s="300"/>
      <c r="U15" s="301" t="e">
        <f t="shared" si="8"/>
        <v>#DIV/0!</v>
      </c>
      <c r="V15" s="302"/>
      <c r="W15" s="303" t="e">
        <f t="shared" si="9"/>
        <v>#DIV/0!</v>
      </c>
      <c r="X15" s="304">
        <f t="shared" si="10"/>
        <v>0</v>
      </c>
      <c r="Y15" s="305" t="e">
        <f t="shared" si="11"/>
        <v>#DIV/0!</v>
      </c>
    </row>
    <row r="16" spans="1:27" ht="27" customHeight="1">
      <c r="A16" s="544" t="str">
        <f>A3</f>
        <v>CIRCONSCRIPTION IEN ST-LAURENT 2 - APATOU</v>
      </c>
      <c r="B16" s="544"/>
      <c r="C16" s="544"/>
      <c r="D16" s="362">
        <f>SUM(D6:D15)</f>
        <v>0</v>
      </c>
      <c r="E16" s="204"/>
      <c r="F16" s="205">
        <f>SUM(F6:F15)</f>
        <v>0</v>
      </c>
      <c r="G16" s="206" t="e">
        <f t="shared" si="0"/>
        <v>#DIV/0!</v>
      </c>
      <c r="H16" s="203">
        <f>SUM(H6:H15)</f>
        <v>0</v>
      </c>
      <c r="I16" s="207" t="e">
        <f t="shared" si="1"/>
        <v>#DIV/0!</v>
      </c>
      <c r="J16" s="203">
        <f t="shared" si="2"/>
        <v>0</v>
      </c>
      <c r="K16" s="207" t="e">
        <f t="shared" si="3"/>
        <v>#DIV/0!</v>
      </c>
      <c r="L16" s="208"/>
      <c r="M16" s="306">
        <f>SUM(M6:M15)</f>
        <v>0</v>
      </c>
      <c r="N16" s="339" t="e">
        <f t="shared" si="4"/>
        <v>#DIV/0!</v>
      </c>
      <c r="O16" s="203">
        <f>SUM(O6:O15)</f>
        <v>0</v>
      </c>
      <c r="P16" s="207" t="e">
        <f t="shared" si="5"/>
        <v>#DIV/0!</v>
      </c>
      <c r="Q16" s="210">
        <f t="shared" si="6"/>
        <v>0</v>
      </c>
      <c r="R16" s="207" t="e">
        <f t="shared" si="7"/>
        <v>#DIV/0!</v>
      </c>
      <c r="S16" s="363"/>
      <c r="T16" s="310">
        <f>SUM(T6:T15)</f>
        <v>0</v>
      </c>
      <c r="U16" s="364" t="e">
        <f t="shared" si="8"/>
        <v>#DIV/0!</v>
      </c>
      <c r="V16" s="365">
        <f>SUM(V6:V15)</f>
        <v>0</v>
      </c>
      <c r="W16" s="366" t="e">
        <f t="shared" si="9"/>
        <v>#DIV/0!</v>
      </c>
      <c r="X16" s="367">
        <f t="shared" si="10"/>
        <v>0</v>
      </c>
      <c r="Y16" s="368" t="e">
        <f t="shared" si="11"/>
        <v>#DIV/0!</v>
      </c>
    </row>
    <row r="17" spans="1:25" ht="12.75" customHeight="1">
      <c r="A17" s="536" t="s">
        <v>20</v>
      </c>
      <c r="B17" s="536"/>
      <c r="C17" s="536"/>
      <c r="D17" s="537" t="s">
        <v>2</v>
      </c>
      <c r="E17" s="542" t="s">
        <v>3</v>
      </c>
      <c r="F17" s="542"/>
      <c r="G17" s="542"/>
      <c r="H17" s="542"/>
      <c r="I17" s="542"/>
      <c r="J17" s="542"/>
      <c r="K17" s="542"/>
      <c r="L17" s="546" t="s">
        <v>24</v>
      </c>
      <c r="M17" s="546"/>
      <c r="N17" s="546"/>
      <c r="O17" s="546"/>
      <c r="P17" s="546"/>
      <c r="Q17" s="546"/>
      <c r="R17" s="546"/>
      <c r="S17" s="542" t="s">
        <v>5</v>
      </c>
      <c r="T17" s="542"/>
      <c r="U17" s="542"/>
      <c r="V17" s="542"/>
      <c r="W17" s="542"/>
      <c r="X17" s="542"/>
      <c r="Y17" s="542"/>
    </row>
    <row r="18" spans="1:25">
      <c r="A18" s="536"/>
      <c r="B18" s="536"/>
      <c r="C18" s="536"/>
      <c r="D18" s="537"/>
      <c r="E18" s="108"/>
      <c r="F18" s="240" t="s">
        <v>6</v>
      </c>
      <c r="G18" s="241" t="s">
        <v>7</v>
      </c>
      <c r="H18" s="242" t="s">
        <v>8</v>
      </c>
      <c r="I18" s="243" t="s">
        <v>7</v>
      </c>
      <c r="J18" s="244" t="s">
        <v>9</v>
      </c>
      <c r="K18" s="245" t="s">
        <v>7</v>
      </c>
      <c r="L18" s="343"/>
      <c r="M18" s="344" t="s">
        <v>6</v>
      </c>
      <c r="N18" s="345" t="s">
        <v>7</v>
      </c>
      <c r="O18" s="242" t="s">
        <v>8</v>
      </c>
      <c r="P18" s="243" t="s">
        <v>7</v>
      </c>
      <c r="Q18" s="244" t="s">
        <v>9</v>
      </c>
      <c r="R18" s="245" t="s">
        <v>7</v>
      </c>
      <c r="S18" s="118"/>
      <c r="T18" s="119" t="s">
        <v>6</v>
      </c>
      <c r="U18" s="120" t="s">
        <v>7</v>
      </c>
      <c r="V18" s="121" t="s">
        <v>8</v>
      </c>
      <c r="W18" s="122" t="s">
        <v>7</v>
      </c>
      <c r="X18" s="123" t="s">
        <v>9</v>
      </c>
      <c r="Y18" s="124" t="s">
        <v>7</v>
      </c>
    </row>
    <row r="19" spans="1:25" ht="15.75" customHeight="1">
      <c r="A19" s="536"/>
      <c r="B19" s="536"/>
      <c r="C19" s="536"/>
      <c r="D19" s="346">
        <f>Académie!B$15</f>
        <v>0</v>
      </c>
      <c r="E19" s="239"/>
      <c r="F19" s="347">
        <f>Académie!C$15</f>
        <v>0</v>
      </c>
      <c r="G19" s="348" t="e">
        <f>Académie!D$15</f>
        <v>#DIV/0!</v>
      </c>
      <c r="H19" s="349">
        <f>Académie!E$15</f>
        <v>0</v>
      </c>
      <c r="I19" s="350" t="e">
        <f>Académie!F$15</f>
        <v>#DIV/0!</v>
      </c>
      <c r="J19" s="349">
        <f>Académie!G$15</f>
        <v>0</v>
      </c>
      <c r="K19" s="350" t="e">
        <f>Académie!H$15</f>
        <v>#DIV/0!</v>
      </c>
      <c r="L19" s="351"/>
      <c r="M19" s="352">
        <f>Académie!I$15</f>
        <v>0</v>
      </c>
      <c r="N19" s="353" t="e">
        <f>Académie!J$15</f>
        <v>#DIV/0!</v>
      </c>
      <c r="O19" s="349">
        <f>Académie!K$15</f>
        <v>0</v>
      </c>
      <c r="P19" s="354" t="e">
        <f>Académie!L$15</f>
        <v>#DIV/0!</v>
      </c>
      <c r="Q19" s="355">
        <f>Académie!M$15</f>
        <v>0</v>
      </c>
      <c r="R19" s="350" t="e">
        <f>Académie!N$15</f>
        <v>#DIV/0!</v>
      </c>
      <c r="S19" s="232"/>
      <c r="T19" s="233">
        <f>Académie!O$15</f>
        <v>0</v>
      </c>
      <c r="U19" s="234" t="e">
        <f>Académie!P$15</f>
        <v>#DIV/0!</v>
      </c>
      <c r="V19" s="235">
        <f>Académie!Q$15</f>
        <v>0</v>
      </c>
      <c r="W19" s="236" t="e">
        <f>Académie!R$15</f>
        <v>#DIV/0!</v>
      </c>
      <c r="X19" s="235">
        <f>Académie!S$15</f>
        <v>0</v>
      </c>
      <c r="Y19" s="236" t="e">
        <f>Académie!T$15</f>
        <v>#DIV/0!</v>
      </c>
    </row>
  </sheetData>
  <mergeCells count="16">
    <mergeCell ref="A1:R1"/>
    <mergeCell ref="S1:Y1"/>
    <mergeCell ref="A3:B4"/>
    <mergeCell ref="C3:C4"/>
    <mergeCell ref="D3:D4"/>
    <mergeCell ref="E3:K3"/>
    <mergeCell ref="M3:R3"/>
    <mergeCell ref="S3:Y3"/>
    <mergeCell ref="E17:K17"/>
    <mergeCell ref="L17:R17"/>
    <mergeCell ref="S17:Y17"/>
    <mergeCell ref="A5:C5"/>
    <mergeCell ref="A9:C9"/>
    <mergeCell ref="A16:C16"/>
    <mergeCell ref="A17:C19"/>
    <mergeCell ref="D17:D18"/>
  </mergeCells>
  <pageMargins left="0.27569444444444402" right="0.27569444444444402" top="0.74791666666666701" bottom="0.74791666666666701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2"/>
  <sheetViews>
    <sheetView topLeftCell="A7" zoomScaleNormal="100" workbookViewId="0">
      <selection activeCell="A25" sqref="A25"/>
    </sheetView>
  </sheetViews>
  <sheetFormatPr baseColWidth="10" defaultColWidth="9.33203125" defaultRowHeight="12.75"/>
  <cols>
    <col min="1" max="1" width="10.83203125" style="237"/>
    <col min="2" max="2" width="28.33203125" style="237"/>
    <col min="3" max="3" width="5.33203125" style="104"/>
    <col min="4" max="4" width="8.1640625" style="104"/>
    <col min="5" max="5" width="11.5" style="104"/>
    <col min="6" max="6" width="8.1640625" style="104"/>
    <col min="7" max="7" width="6.83203125" style="104"/>
    <col min="8" max="8" width="9.83203125" style="104"/>
    <col min="9" max="9" width="7.33203125" style="104"/>
    <col min="10" max="10" width="7.83203125" style="104"/>
    <col min="11" max="11" width="7.33203125" style="104"/>
    <col min="12" max="12" width="11.5" style="104"/>
    <col min="13" max="13" width="9.1640625" style="104"/>
    <col min="14" max="14" width="8" style="104"/>
    <col min="15" max="15" width="9.1640625" style="104"/>
    <col min="16" max="16" width="7.33203125" style="104"/>
    <col min="17" max="17" width="9.1640625" style="104"/>
    <col min="18" max="18" width="7.33203125" style="104"/>
    <col min="19" max="19" width="13.1640625" style="104"/>
    <col min="20" max="25" width="7.33203125" style="104"/>
    <col min="26" max="26" width="39.83203125" style="237"/>
    <col min="27" max="1025" width="13" style="237"/>
  </cols>
  <sheetData>
    <row r="1" spans="1:26" ht="36.75" customHeight="1">
      <c r="A1" s="524" t="str">
        <f>Cayenne1!A1</f>
        <v>Statisiques LSU au 08 01 2018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5" t="str">
        <f>Cayenne1!S1</f>
        <v>la date d'observation est comprise 
dans cette période</v>
      </c>
      <c r="T1" s="525"/>
      <c r="U1" s="525"/>
      <c r="V1" s="525"/>
      <c r="W1" s="525"/>
      <c r="X1" s="525"/>
      <c r="Y1" s="525"/>
      <c r="Z1"/>
    </row>
    <row r="2" spans="1:26" ht="6.75" customHeight="1">
      <c r="A2"/>
      <c r="B2" s="238"/>
      <c r="C2" s="239"/>
      <c r="D2" s="239"/>
      <c r="E2"/>
      <c r="F2"/>
      <c r="G2"/>
      <c r="H2"/>
      <c r="I2"/>
      <c r="J2"/>
      <c r="K2"/>
      <c r="L2"/>
      <c r="M2"/>
      <c r="N2"/>
      <c r="O2"/>
      <c r="P2"/>
      <c r="Q2"/>
      <c r="R2" s="106"/>
      <c r="S2" s="106"/>
      <c r="T2" s="106"/>
      <c r="U2" s="106"/>
      <c r="V2" s="106"/>
      <c r="W2" s="106"/>
      <c r="X2" s="106"/>
      <c r="Y2" s="106"/>
      <c r="Z2"/>
    </row>
    <row r="3" spans="1:26" ht="18.75" customHeight="1">
      <c r="A3" s="538" t="s">
        <v>262</v>
      </c>
      <c r="B3" s="538"/>
      <c r="C3" s="545" t="s">
        <v>23</v>
      </c>
      <c r="D3" s="533" t="s">
        <v>2</v>
      </c>
      <c r="E3" s="533" t="s">
        <v>3</v>
      </c>
      <c r="F3" s="533"/>
      <c r="G3" s="533"/>
      <c r="H3" s="533"/>
      <c r="I3" s="533"/>
      <c r="J3" s="533"/>
      <c r="K3" s="533"/>
      <c r="L3" s="539" t="s">
        <v>4</v>
      </c>
      <c r="M3" s="539"/>
      <c r="N3" s="539"/>
      <c r="O3" s="539"/>
      <c r="P3" s="539"/>
      <c r="Q3" s="539"/>
      <c r="R3" s="539"/>
      <c r="S3" s="533" t="s">
        <v>5</v>
      </c>
      <c r="T3" s="533"/>
      <c r="U3" s="533"/>
      <c r="V3" s="533"/>
      <c r="W3" s="533"/>
      <c r="X3" s="533"/>
      <c r="Y3" s="533"/>
      <c r="Z3" s="239" t="s">
        <v>263</v>
      </c>
    </row>
    <row r="4" spans="1:26" ht="18" customHeight="1">
      <c r="A4" s="538"/>
      <c r="B4" s="538"/>
      <c r="C4" s="545"/>
      <c r="D4" s="533"/>
      <c r="E4" s="369"/>
      <c r="F4" s="240" t="s">
        <v>6</v>
      </c>
      <c r="G4" s="241" t="s">
        <v>7</v>
      </c>
      <c r="H4" s="242" t="s">
        <v>8</v>
      </c>
      <c r="I4" s="243" t="s">
        <v>7</v>
      </c>
      <c r="J4" s="244" t="s">
        <v>9</v>
      </c>
      <c r="K4" s="245" t="s">
        <v>7</v>
      </c>
      <c r="L4" s="246"/>
      <c r="M4" s="247" t="s">
        <v>6</v>
      </c>
      <c r="N4" s="248" t="s">
        <v>7</v>
      </c>
      <c r="O4" s="242" t="s">
        <v>8</v>
      </c>
      <c r="P4" s="243" t="s">
        <v>7</v>
      </c>
      <c r="Q4" s="244" t="s">
        <v>9</v>
      </c>
      <c r="R4" s="245" t="s">
        <v>7</v>
      </c>
      <c r="S4" s="118"/>
      <c r="T4" s="119" t="s">
        <v>6</v>
      </c>
      <c r="U4" s="120" t="s">
        <v>7</v>
      </c>
      <c r="V4" s="121" t="s">
        <v>8</v>
      </c>
      <c r="W4" s="122" t="s">
        <v>7</v>
      </c>
      <c r="X4" s="123" t="s">
        <v>9</v>
      </c>
      <c r="Y4" s="124" t="s">
        <v>7</v>
      </c>
      <c r="Z4"/>
    </row>
    <row r="5" spans="1:26">
      <c r="A5" s="543" t="s">
        <v>264</v>
      </c>
      <c r="B5" s="543"/>
      <c r="C5" s="543"/>
      <c r="D5" s="408"/>
      <c r="E5" s="133"/>
      <c r="F5" s="252"/>
      <c r="G5" s="252"/>
      <c r="H5" s="408"/>
      <c r="I5" s="253"/>
      <c r="J5" s="133"/>
      <c r="K5" s="133"/>
      <c r="L5" s="133"/>
      <c r="M5" s="254"/>
      <c r="N5" s="254"/>
      <c r="O5" s="133"/>
      <c r="P5" s="133"/>
      <c r="Q5" s="133"/>
      <c r="R5" s="133"/>
      <c r="S5" s="130"/>
      <c r="T5" s="130"/>
      <c r="U5" s="130"/>
      <c r="V5" s="132"/>
      <c r="W5" s="132"/>
      <c r="X5" s="133"/>
      <c r="Y5" s="134"/>
      <c r="Z5"/>
    </row>
    <row r="6" spans="1:26" ht="15">
      <c r="A6" s="255" t="s">
        <v>265</v>
      </c>
      <c r="B6" s="255" t="s">
        <v>266</v>
      </c>
      <c r="C6" s="256" t="s">
        <v>29</v>
      </c>
      <c r="D6" s="369"/>
      <c r="E6" s="409"/>
      <c r="F6" s="258"/>
      <c r="G6" s="259" t="e">
        <f>F6/D6</f>
        <v>#DIV/0!</v>
      </c>
      <c r="H6" s="260"/>
      <c r="I6" s="261" t="e">
        <f>H6/D6</f>
        <v>#DIV/0!</v>
      </c>
      <c r="J6" s="157">
        <f>F6+H6</f>
        <v>0</v>
      </c>
      <c r="K6" s="158" t="e">
        <f>J6/D6</f>
        <v>#DIV/0!</v>
      </c>
      <c r="L6" s="265"/>
      <c r="M6" s="263"/>
      <c r="N6" s="264" t="e">
        <f>M6/D6</f>
        <v>#DIV/0!</v>
      </c>
      <c r="O6" s="260"/>
      <c r="P6" s="261" t="e">
        <f>O6/D6</f>
        <v>#DIV/0!</v>
      </c>
      <c r="Q6" s="157">
        <f>M6+O6</f>
        <v>0</v>
      </c>
      <c r="R6" s="158" t="e">
        <f>Q6/D6</f>
        <v>#DIV/0!</v>
      </c>
      <c r="S6" s="162"/>
      <c r="T6" s="153"/>
      <c r="U6" s="154" t="e">
        <f>T6/D6</f>
        <v>#DIV/0!</v>
      </c>
      <c r="V6" s="155"/>
      <c r="W6" s="156" t="e">
        <f>V6/$D6</f>
        <v>#DIV/0!</v>
      </c>
      <c r="X6" s="157">
        <f>T6+V6</f>
        <v>0</v>
      </c>
      <c r="Y6" s="158" t="e">
        <f>X6/$D6</f>
        <v>#DIV/0!</v>
      </c>
      <c r="Z6" s="272"/>
    </row>
    <row r="7" spans="1:26">
      <c r="A7" s="543" t="s">
        <v>267</v>
      </c>
      <c r="B7" s="543"/>
      <c r="C7" s="543"/>
      <c r="D7" s="412"/>
      <c r="E7" s="183"/>
      <c r="F7" s="280"/>
      <c r="G7" s="280"/>
      <c r="H7" s="412"/>
      <c r="I7" s="281"/>
      <c r="J7" s="183"/>
      <c r="K7" s="282"/>
      <c r="L7" s="282"/>
      <c r="M7" s="283"/>
      <c r="N7" s="283"/>
      <c r="O7" s="282"/>
      <c r="P7" s="282"/>
      <c r="Q7" s="282"/>
      <c r="R7" s="282"/>
      <c r="S7" s="179"/>
      <c r="T7" s="179"/>
      <c r="U7" s="180"/>
      <c r="V7" s="181"/>
      <c r="W7" s="182"/>
      <c r="X7" s="183"/>
      <c r="Y7" s="184"/>
      <c r="Z7"/>
    </row>
    <row r="8" spans="1:26" ht="15">
      <c r="A8" s="255" t="s">
        <v>268</v>
      </c>
      <c r="B8" s="484" t="s">
        <v>269</v>
      </c>
      <c r="C8" s="256" t="s">
        <v>29</v>
      </c>
      <c r="D8" s="369"/>
      <c r="E8" s="317"/>
      <c r="F8" s="258"/>
      <c r="G8" s="259" t="e">
        <f>F8/D8</f>
        <v>#DIV/0!</v>
      </c>
      <c r="H8" s="260"/>
      <c r="I8" s="261" t="e">
        <f>H8/D8</f>
        <v>#DIV/0!</v>
      </c>
      <c r="J8" s="157">
        <f>F8+H8</f>
        <v>0</v>
      </c>
      <c r="K8" s="158" t="e">
        <f>J8/D8</f>
        <v>#DIV/0!</v>
      </c>
      <c r="L8" s="262"/>
      <c r="M8" s="263"/>
      <c r="N8" s="264" t="e">
        <f>M8/D8</f>
        <v>#DIV/0!</v>
      </c>
      <c r="O8" s="260"/>
      <c r="P8" s="261" t="e">
        <f>O8/D8</f>
        <v>#DIV/0!</v>
      </c>
      <c r="Q8" s="157">
        <f>M8+O8</f>
        <v>0</v>
      </c>
      <c r="R8" s="158" t="e">
        <f>Q8/D8</f>
        <v>#DIV/0!</v>
      </c>
      <c r="S8" s="162"/>
      <c r="T8" s="153"/>
      <c r="U8" s="154" t="e">
        <f>T8/D8</f>
        <v>#DIV/0!</v>
      </c>
      <c r="V8" s="155"/>
      <c r="W8" s="156" t="e">
        <f>V8/$D8</f>
        <v>#DIV/0!</v>
      </c>
      <c r="X8" s="157">
        <f>T8+V8</f>
        <v>0</v>
      </c>
      <c r="Y8" s="158" t="e">
        <f>X8/$D8</f>
        <v>#DIV/0!</v>
      </c>
      <c r="Z8" s="272"/>
    </row>
    <row r="9" spans="1:26" ht="15">
      <c r="A9" s="255" t="s">
        <v>270</v>
      </c>
      <c r="B9" s="255" t="s">
        <v>271</v>
      </c>
      <c r="C9" s="256" t="s">
        <v>29</v>
      </c>
      <c r="D9" s="369"/>
      <c r="E9" s="317"/>
      <c r="F9" s="258"/>
      <c r="G9" s="259" t="e">
        <f>F9/D9</f>
        <v>#DIV/0!</v>
      </c>
      <c r="H9" s="260"/>
      <c r="I9" s="261" t="e">
        <f>H9/D9</f>
        <v>#DIV/0!</v>
      </c>
      <c r="J9" s="157">
        <f>F9+H9</f>
        <v>0</v>
      </c>
      <c r="K9" s="158" t="e">
        <f>J9/D9</f>
        <v>#DIV/0!</v>
      </c>
      <c r="L9" s="262"/>
      <c r="M9" s="263"/>
      <c r="N9" s="264" t="e">
        <f>M9/D9</f>
        <v>#DIV/0!</v>
      </c>
      <c r="O9" s="260"/>
      <c r="P9" s="261" t="e">
        <f>O9/D9</f>
        <v>#DIV/0!</v>
      </c>
      <c r="Q9" s="157">
        <f>M9+O9</f>
        <v>0</v>
      </c>
      <c r="R9" s="158" t="e">
        <f>Q9/D9</f>
        <v>#DIV/0!</v>
      </c>
      <c r="S9" s="162"/>
      <c r="T9" s="153"/>
      <c r="U9" s="154" t="e">
        <f>T9/D9</f>
        <v>#DIV/0!</v>
      </c>
      <c r="V9" s="155"/>
      <c r="W9" s="156" t="e">
        <f>V9/$D9</f>
        <v>#DIV/0!</v>
      </c>
      <c r="X9" s="157">
        <f>T9+V9</f>
        <v>0</v>
      </c>
      <c r="Y9" s="158" t="e">
        <f>X9/$D9</f>
        <v>#DIV/0!</v>
      </c>
      <c r="Z9" s="485"/>
    </row>
    <row r="10" spans="1:26" ht="15">
      <c r="A10" s="255" t="s">
        <v>272</v>
      </c>
      <c r="B10" s="484" t="s">
        <v>273</v>
      </c>
      <c r="C10" s="256" t="s">
        <v>29</v>
      </c>
      <c r="D10" s="369"/>
      <c r="E10" s="409"/>
      <c r="F10" s="258"/>
      <c r="G10" s="259" t="e">
        <f>F10/D10</f>
        <v>#DIV/0!</v>
      </c>
      <c r="H10" s="260"/>
      <c r="I10" s="261" t="e">
        <f>H10/D10</f>
        <v>#DIV/0!</v>
      </c>
      <c r="J10" s="157">
        <f>F10+H10</f>
        <v>0</v>
      </c>
      <c r="K10" s="158" t="e">
        <f>J10/D10</f>
        <v>#DIV/0!</v>
      </c>
      <c r="L10" s="265"/>
      <c r="M10" s="263"/>
      <c r="N10" s="264" t="e">
        <f>M10/D10</f>
        <v>#DIV/0!</v>
      </c>
      <c r="O10" s="260"/>
      <c r="P10" s="261" t="e">
        <f>O10/D10</f>
        <v>#DIV/0!</v>
      </c>
      <c r="Q10" s="157">
        <f>M10+O10</f>
        <v>0</v>
      </c>
      <c r="R10" s="158" t="e">
        <f>Q10/D10</f>
        <v>#DIV/0!</v>
      </c>
      <c r="S10" s="152"/>
      <c r="T10" s="153"/>
      <c r="U10" s="154" t="e">
        <f>T10/D10</f>
        <v>#DIV/0!</v>
      </c>
      <c r="V10" s="155"/>
      <c r="W10" s="156" t="e">
        <f>V10/$D10</f>
        <v>#DIV/0!</v>
      </c>
      <c r="X10" s="157">
        <f>T10+V10</f>
        <v>0</v>
      </c>
      <c r="Y10" s="158" t="e">
        <f>X10/$D10</f>
        <v>#DIV/0!</v>
      </c>
      <c r="Z10"/>
    </row>
    <row r="11" spans="1:26" ht="15">
      <c r="A11" s="255" t="s">
        <v>274</v>
      </c>
      <c r="B11" s="484" t="s">
        <v>275</v>
      </c>
      <c r="C11" s="256" t="s">
        <v>29</v>
      </c>
      <c r="D11" s="369"/>
      <c r="E11" s="409"/>
      <c r="F11" s="258"/>
      <c r="G11" s="259" t="e">
        <f>F11/D11</f>
        <v>#DIV/0!</v>
      </c>
      <c r="H11" s="260"/>
      <c r="I11" s="261" t="e">
        <f>H11/D11</f>
        <v>#DIV/0!</v>
      </c>
      <c r="J11" s="157">
        <f>F11+H11</f>
        <v>0</v>
      </c>
      <c r="K11" s="158" t="e">
        <f>J11/D11</f>
        <v>#DIV/0!</v>
      </c>
      <c r="L11" s="430"/>
      <c r="M11" s="428"/>
      <c r="N11" s="451" t="e">
        <f>M11/D11</f>
        <v>#DIV/0!</v>
      </c>
      <c r="O11" s="421"/>
      <c r="P11" s="423" t="e">
        <f>O11/D11</f>
        <v>#DIV/0!</v>
      </c>
      <c r="Q11" s="424">
        <f>M11+O11</f>
        <v>0</v>
      </c>
      <c r="R11" s="425" t="e">
        <f>Q11/D11</f>
        <v>#DIV/0!</v>
      </c>
      <c r="S11" s="162"/>
      <c r="T11" s="153"/>
      <c r="U11" s="154" t="e">
        <f>T11/D11</f>
        <v>#DIV/0!</v>
      </c>
      <c r="V11" s="155"/>
      <c r="W11" s="156" t="e">
        <f>V11/$D11</f>
        <v>#DIV/0!</v>
      </c>
      <c r="X11" s="157">
        <f>T11+V11</f>
        <v>0</v>
      </c>
      <c r="Y11" s="158" t="e">
        <f>X11/$D11</f>
        <v>#DIV/0!</v>
      </c>
      <c r="Z11"/>
    </row>
    <row r="12" spans="1:26">
      <c r="A12" s="543" t="s">
        <v>221</v>
      </c>
      <c r="B12" s="543"/>
      <c r="C12" s="543"/>
      <c r="D12" s="412"/>
      <c r="E12" s="183"/>
      <c r="F12" s="280"/>
      <c r="G12" s="280"/>
      <c r="H12" s="412"/>
      <c r="I12" s="281"/>
      <c r="J12" s="183"/>
      <c r="K12" s="282"/>
      <c r="L12" s="282"/>
      <c r="M12" s="283"/>
      <c r="N12" s="283"/>
      <c r="O12" s="282"/>
      <c r="P12" s="282"/>
      <c r="Q12" s="282"/>
      <c r="R12" s="282"/>
      <c r="S12" s="179"/>
      <c r="T12" s="179"/>
      <c r="U12" s="180"/>
      <c r="V12" s="181"/>
      <c r="W12" s="182"/>
      <c r="X12" s="183"/>
      <c r="Y12" s="184"/>
      <c r="Z12"/>
    </row>
    <row r="13" spans="1:26" ht="15">
      <c r="A13" s="255" t="s">
        <v>276</v>
      </c>
      <c r="B13" s="255" t="s">
        <v>277</v>
      </c>
      <c r="C13" s="256" t="s">
        <v>29</v>
      </c>
      <c r="D13" s="369"/>
      <c r="E13" s="317"/>
      <c r="F13" s="258"/>
      <c r="G13" s="259" t="e">
        <f t="shared" ref="G13:G19" si="0">F13/D13</f>
        <v>#DIV/0!</v>
      </c>
      <c r="H13" s="260"/>
      <c r="I13" s="261" t="e">
        <f t="shared" ref="I13:I19" si="1">H13/D13</f>
        <v>#DIV/0!</v>
      </c>
      <c r="J13" s="157">
        <f t="shared" ref="J13:J19" si="2">F13+H13</f>
        <v>0</v>
      </c>
      <c r="K13" s="158" t="e">
        <f t="shared" ref="K13:K19" si="3">J13/D13</f>
        <v>#DIV/0!</v>
      </c>
      <c r="L13" s="262"/>
      <c r="M13" s="263"/>
      <c r="N13" s="264" t="e">
        <f t="shared" ref="N13:N19" si="4">M13/D13</f>
        <v>#DIV/0!</v>
      </c>
      <c r="O13" s="260"/>
      <c r="P13" s="261" t="e">
        <f t="shared" ref="P13:P19" si="5">O13/D13</f>
        <v>#DIV/0!</v>
      </c>
      <c r="Q13" s="157">
        <f t="shared" ref="Q13:Q19" si="6">M13+O13</f>
        <v>0</v>
      </c>
      <c r="R13" s="158" t="e">
        <f t="shared" ref="R13:R19" si="7">Q13/D13</f>
        <v>#DIV/0!</v>
      </c>
      <c r="S13" s="152"/>
      <c r="T13" s="153"/>
      <c r="U13" s="154" t="e">
        <f t="shared" ref="U13:U19" si="8">T13/D13</f>
        <v>#DIV/0!</v>
      </c>
      <c r="V13" s="155"/>
      <c r="W13" s="156" t="e">
        <f t="shared" ref="W13:W19" si="9">V13/$D13</f>
        <v>#DIV/0!</v>
      </c>
      <c r="X13" s="157">
        <f t="shared" ref="X13:X19" si="10">T13+V13</f>
        <v>0</v>
      </c>
      <c r="Y13" s="158" t="e">
        <f t="shared" ref="Y13:Y19" si="11">X13/$D13</f>
        <v>#DIV/0!</v>
      </c>
      <c r="Z13"/>
    </row>
    <row r="14" spans="1:26" ht="15">
      <c r="A14" s="255" t="s">
        <v>278</v>
      </c>
      <c r="B14" s="255" t="s">
        <v>61</v>
      </c>
      <c r="C14" s="256" t="s">
        <v>29</v>
      </c>
      <c r="D14" s="369"/>
      <c r="E14" s="409"/>
      <c r="F14" s="258"/>
      <c r="G14" s="259" t="e">
        <f t="shared" si="0"/>
        <v>#DIV/0!</v>
      </c>
      <c r="H14" s="260"/>
      <c r="I14" s="261" t="e">
        <f t="shared" si="1"/>
        <v>#DIV/0!</v>
      </c>
      <c r="J14" s="157">
        <f t="shared" si="2"/>
        <v>0</v>
      </c>
      <c r="K14" s="158" t="e">
        <f t="shared" si="3"/>
        <v>#DIV/0!</v>
      </c>
      <c r="L14" s="265"/>
      <c r="M14" s="263"/>
      <c r="N14" s="264" t="e">
        <f t="shared" si="4"/>
        <v>#DIV/0!</v>
      </c>
      <c r="O14" s="260"/>
      <c r="P14" s="261" t="e">
        <f t="shared" si="5"/>
        <v>#DIV/0!</v>
      </c>
      <c r="Q14" s="157">
        <f t="shared" si="6"/>
        <v>0</v>
      </c>
      <c r="R14" s="158" t="e">
        <f t="shared" si="7"/>
        <v>#DIV/0!</v>
      </c>
      <c r="S14" s="162"/>
      <c r="T14" s="153"/>
      <c r="U14" s="154" t="e">
        <f t="shared" si="8"/>
        <v>#DIV/0!</v>
      </c>
      <c r="V14" s="155"/>
      <c r="W14" s="156" t="e">
        <f t="shared" si="9"/>
        <v>#DIV/0!</v>
      </c>
      <c r="X14" s="157">
        <f t="shared" si="10"/>
        <v>0</v>
      </c>
      <c r="Y14" s="158" t="e">
        <f t="shared" si="11"/>
        <v>#DIV/0!</v>
      </c>
      <c r="Z14" s="272"/>
    </row>
    <row r="15" spans="1:26" ht="15">
      <c r="A15" s="255" t="s">
        <v>279</v>
      </c>
      <c r="B15" s="255" t="s">
        <v>280</v>
      </c>
      <c r="C15" s="256" t="s">
        <v>29</v>
      </c>
      <c r="D15" s="369"/>
      <c r="E15" s="317"/>
      <c r="F15" s="258"/>
      <c r="G15" s="259" t="e">
        <f t="shared" si="0"/>
        <v>#DIV/0!</v>
      </c>
      <c r="H15" s="260"/>
      <c r="I15" s="261" t="e">
        <f t="shared" si="1"/>
        <v>#DIV/0!</v>
      </c>
      <c r="J15" s="157">
        <f t="shared" si="2"/>
        <v>0</v>
      </c>
      <c r="K15" s="158" t="e">
        <f t="shared" si="3"/>
        <v>#DIV/0!</v>
      </c>
      <c r="L15" s="262"/>
      <c r="M15" s="263"/>
      <c r="N15" s="264" t="e">
        <f t="shared" si="4"/>
        <v>#DIV/0!</v>
      </c>
      <c r="O15" s="260"/>
      <c r="P15" s="261" t="e">
        <f t="shared" si="5"/>
        <v>#DIV/0!</v>
      </c>
      <c r="Q15" s="157">
        <f t="shared" si="6"/>
        <v>0</v>
      </c>
      <c r="R15" s="158" t="e">
        <f t="shared" si="7"/>
        <v>#DIV/0!</v>
      </c>
      <c r="S15" s="152"/>
      <c r="T15" s="153"/>
      <c r="U15" s="154" t="e">
        <f t="shared" si="8"/>
        <v>#DIV/0!</v>
      </c>
      <c r="V15" s="155"/>
      <c r="W15" s="156" t="e">
        <f t="shared" si="9"/>
        <v>#DIV/0!</v>
      </c>
      <c r="X15" s="157">
        <f t="shared" si="10"/>
        <v>0</v>
      </c>
      <c r="Y15" s="158" t="e">
        <f t="shared" si="11"/>
        <v>#DIV/0!</v>
      </c>
    </row>
    <row r="16" spans="1:26" ht="15">
      <c r="A16" s="255" t="s">
        <v>281</v>
      </c>
      <c r="B16" s="255" t="s">
        <v>282</v>
      </c>
      <c r="C16" s="256" t="s">
        <v>29</v>
      </c>
      <c r="D16" s="369"/>
      <c r="E16" s="409"/>
      <c r="F16" s="258"/>
      <c r="G16" s="259" t="e">
        <f t="shared" si="0"/>
        <v>#DIV/0!</v>
      </c>
      <c r="H16" s="260"/>
      <c r="I16" s="261" t="e">
        <f t="shared" si="1"/>
        <v>#DIV/0!</v>
      </c>
      <c r="J16" s="157">
        <f t="shared" si="2"/>
        <v>0</v>
      </c>
      <c r="K16" s="158" t="e">
        <f t="shared" si="3"/>
        <v>#DIV/0!</v>
      </c>
      <c r="L16" s="265"/>
      <c r="M16" s="263"/>
      <c r="N16" s="264" t="e">
        <f t="shared" si="4"/>
        <v>#DIV/0!</v>
      </c>
      <c r="O16" s="260"/>
      <c r="P16" s="261" t="e">
        <f t="shared" si="5"/>
        <v>#DIV/0!</v>
      </c>
      <c r="Q16" s="157">
        <f t="shared" si="6"/>
        <v>0</v>
      </c>
      <c r="R16" s="158" t="e">
        <f t="shared" si="7"/>
        <v>#DIV/0!</v>
      </c>
      <c r="S16" s="162"/>
      <c r="T16" s="153"/>
      <c r="U16" s="154" t="e">
        <f t="shared" si="8"/>
        <v>#DIV/0!</v>
      </c>
      <c r="V16" s="155"/>
      <c r="W16" s="156" t="e">
        <f t="shared" si="9"/>
        <v>#DIV/0!</v>
      </c>
      <c r="X16" s="157">
        <f t="shared" si="10"/>
        <v>0</v>
      </c>
      <c r="Y16" s="158" t="e">
        <f t="shared" si="11"/>
        <v>#DIV/0!</v>
      </c>
    </row>
    <row r="17" spans="1:25" ht="15">
      <c r="A17" s="255" t="s">
        <v>283</v>
      </c>
      <c r="B17" s="484" t="s">
        <v>284</v>
      </c>
      <c r="C17" s="256" t="s">
        <v>29</v>
      </c>
      <c r="D17" s="369"/>
      <c r="E17" s="409"/>
      <c r="F17" s="258"/>
      <c r="G17" s="259" t="e">
        <f t="shared" si="0"/>
        <v>#DIV/0!</v>
      </c>
      <c r="H17" s="260"/>
      <c r="I17" s="261" t="e">
        <f t="shared" si="1"/>
        <v>#DIV/0!</v>
      </c>
      <c r="J17" s="157">
        <f t="shared" si="2"/>
        <v>0</v>
      </c>
      <c r="K17" s="158" t="e">
        <f t="shared" si="3"/>
        <v>#DIV/0!</v>
      </c>
      <c r="L17" s="265"/>
      <c r="M17" s="263"/>
      <c r="N17" s="264" t="e">
        <f t="shared" si="4"/>
        <v>#DIV/0!</v>
      </c>
      <c r="O17" s="260"/>
      <c r="P17" s="261" t="e">
        <f t="shared" si="5"/>
        <v>#DIV/0!</v>
      </c>
      <c r="Q17" s="157">
        <f t="shared" si="6"/>
        <v>0</v>
      </c>
      <c r="R17" s="158" t="e">
        <f t="shared" si="7"/>
        <v>#DIV/0!</v>
      </c>
      <c r="S17" s="152"/>
      <c r="T17" s="153"/>
      <c r="U17" s="154" t="e">
        <f t="shared" si="8"/>
        <v>#DIV/0!</v>
      </c>
      <c r="V17" s="155"/>
      <c r="W17" s="156" t="e">
        <f t="shared" si="9"/>
        <v>#DIV/0!</v>
      </c>
      <c r="X17" s="157">
        <f t="shared" si="10"/>
        <v>0</v>
      </c>
      <c r="Y17" s="158" t="e">
        <f t="shared" si="11"/>
        <v>#DIV/0!</v>
      </c>
    </row>
    <row r="18" spans="1:25" ht="15">
      <c r="A18" s="255" t="s">
        <v>285</v>
      </c>
      <c r="B18" s="255" t="s">
        <v>286</v>
      </c>
      <c r="C18" s="256" t="s">
        <v>29</v>
      </c>
      <c r="D18" s="431"/>
      <c r="E18" s="432"/>
      <c r="F18" s="333"/>
      <c r="G18" s="334" t="e">
        <f t="shared" si="0"/>
        <v>#DIV/0!</v>
      </c>
      <c r="H18" s="335"/>
      <c r="I18" s="336" t="e">
        <f t="shared" si="1"/>
        <v>#DIV/0!</v>
      </c>
      <c r="J18" s="201">
        <f t="shared" si="2"/>
        <v>0</v>
      </c>
      <c r="K18" s="202" t="e">
        <f t="shared" si="3"/>
        <v>#DIV/0!</v>
      </c>
      <c r="L18" s="298"/>
      <c r="M18" s="337"/>
      <c r="N18" s="338" t="e">
        <f t="shared" si="4"/>
        <v>#DIV/0!</v>
      </c>
      <c r="O18" s="335"/>
      <c r="P18" s="336" t="e">
        <f t="shared" si="5"/>
        <v>#DIV/0!</v>
      </c>
      <c r="Q18" s="201">
        <f t="shared" si="6"/>
        <v>0</v>
      </c>
      <c r="R18" s="202" t="e">
        <f t="shared" si="7"/>
        <v>#DIV/0!</v>
      </c>
      <c r="S18" s="361"/>
      <c r="T18" s="300"/>
      <c r="U18" s="301" t="e">
        <f t="shared" si="8"/>
        <v>#DIV/0!</v>
      </c>
      <c r="V18" s="302"/>
      <c r="W18" s="303" t="e">
        <f t="shared" si="9"/>
        <v>#DIV/0!</v>
      </c>
      <c r="X18" s="304">
        <f t="shared" si="10"/>
        <v>0</v>
      </c>
      <c r="Y18" s="305" t="e">
        <f t="shared" si="11"/>
        <v>#DIV/0!</v>
      </c>
    </row>
    <row r="19" spans="1:25" ht="27" customHeight="1">
      <c r="A19" s="535" t="s">
        <v>262</v>
      </c>
      <c r="B19" s="535"/>
      <c r="C19" s="535"/>
      <c r="D19" s="362">
        <f>SUM(D5:D18)</f>
        <v>0</v>
      </c>
      <c r="E19" s="204"/>
      <c r="F19" s="205">
        <f>SUM(F6:F18)</f>
        <v>0</v>
      </c>
      <c r="G19" s="206" t="e">
        <f t="shared" si="0"/>
        <v>#DIV/0!</v>
      </c>
      <c r="H19" s="203">
        <f>SUM(H6:H18)</f>
        <v>0</v>
      </c>
      <c r="I19" s="207" t="e">
        <f t="shared" si="1"/>
        <v>#DIV/0!</v>
      </c>
      <c r="J19" s="203">
        <f t="shared" si="2"/>
        <v>0</v>
      </c>
      <c r="K19" s="207" t="e">
        <f t="shared" si="3"/>
        <v>#DIV/0!</v>
      </c>
      <c r="L19" s="208"/>
      <c r="M19" s="306">
        <f>SUM(M6:M18)</f>
        <v>0</v>
      </c>
      <c r="N19" s="339" t="e">
        <f t="shared" si="4"/>
        <v>#DIV/0!</v>
      </c>
      <c r="O19" s="203">
        <f>SUM(O6:O18)</f>
        <v>0</v>
      </c>
      <c r="P19" s="207" t="e">
        <f t="shared" si="5"/>
        <v>#DIV/0!</v>
      </c>
      <c r="Q19" s="210">
        <f t="shared" si="6"/>
        <v>0</v>
      </c>
      <c r="R19" s="207" t="e">
        <f t="shared" si="7"/>
        <v>#DIV/0!</v>
      </c>
      <c r="S19" s="363"/>
      <c r="T19" s="310">
        <f>SUM(T6:T18)</f>
        <v>0</v>
      </c>
      <c r="U19" s="364" t="e">
        <f t="shared" si="8"/>
        <v>#DIV/0!</v>
      </c>
      <c r="V19" s="365">
        <f>SUM(V6:V18)</f>
        <v>0</v>
      </c>
      <c r="W19" s="366" t="e">
        <f t="shared" si="9"/>
        <v>#DIV/0!</v>
      </c>
      <c r="X19" s="367">
        <f t="shared" si="10"/>
        <v>0</v>
      </c>
      <c r="Y19" s="368" t="e">
        <f t="shared" si="11"/>
        <v>#DIV/0!</v>
      </c>
    </row>
    <row r="20" spans="1:25" ht="12.75" customHeight="1">
      <c r="A20" s="536" t="s">
        <v>20</v>
      </c>
      <c r="B20" s="536"/>
      <c r="C20" s="536"/>
      <c r="D20" s="537" t="s">
        <v>2</v>
      </c>
      <c r="E20" s="542" t="s">
        <v>3</v>
      </c>
      <c r="F20" s="542"/>
      <c r="G20" s="542"/>
      <c r="H20" s="542"/>
      <c r="I20" s="542"/>
      <c r="J20" s="542"/>
      <c r="K20" s="542"/>
      <c r="L20" s="546" t="s">
        <v>24</v>
      </c>
      <c r="M20" s="546"/>
      <c r="N20" s="546"/>
      <c r="O20" s="546"/>
      <c r="P20" s="546"/>
      <c r="Q20" s="546"/>
      <c r="R20" s="546"/>
      <c r="S20" s="542" t="s">
        <v>5</v>
      </c>
      <c r="T20" s="542"/>
      <c r="U20" s="542"/>
      <c r="V20" s="542"/>
      <c r="W20" s="542"/>
      <c r="X20" s="542"/>
      <c r="Y20" s="542"/>
    </row>
    <row r="21" spans="1:25">
      <c r="A21" s="536"/>
      <c r="B21" s="536"/>
      <c r="C21" s="536"/>
      <c r="D21" s="537"/>
      <c r="E21" s="108"/>
      <c r="F21" s="240" t="s">
        <v>6</v>
      </c>
      <c r="G21" s="241" t="s">
        <v>7</v>
      </c>
      <c r="H21" s="242" t="s">
        <v>8</v>
      </c>
      <c r="I21" s="243" t="s">
        <v>7</v>
      </c>
      <c r="J21" s="244" t="s">
        <v>9</v>
      </c>
      <c r="K21" s="245" t="s">
        <v>7</v>
      </c>
      <c r="L21" s="343"/>
      <c r="M21" s="344" t="s">
        <v>6</v>
      </c>
      <c r="N21" s="345" t="s">
        <v>7</v>
      </c>
      <c r="O21" s="242" t="s">
        <v>8</v>
      </c>
      <c r="P21" s="243" t="s">
        <v>7</v>
      </c>
      <c r="Q21" s="244" t="s">
        <v>9</v>
      </c>
      <c r="R21" s="245" t="s">
        <v>7</v>
      </c>
      <c r="S21" s="118"/>
      <c r="T21" s="119" t="s">
        <v>6</v>
      </c>
      <c r="U21" s="120" t="s">
        <v>7</v>
      </c>
      <c r="V21" s="121" t="s">
        <v>8</v>
      </c>
      <c r="W21" s="122" t="s">
        <v>7</v>
      </c>
      <c r="X21" s="123" t="s">
        <v>9</v>
      </c>
      <c r="Y21" s="124" t="s">
        <v>7</v>
      </c>
    </row>
    <row r="22" spans="1:25" ht="15.75" customHeight="1">
      <c r="A22" s="536"/>
      <c r="B22" s="536"/>
      <c r="C22" s="536"/>
      <c r="D22" s="346">
        <f>Académie!B$15</f>
        <v>0</v>
      </c>
      <c r="E22" s="239"/>
      <c r="F22" s="347">
        <f>Académie!C$15</f>
        <v>0</v>
      </c>
      <c r="G22" s="348" t="e">
        <f>Académie!D$15</f>
        <v>#DIV/0!</v>
      </c>
      <c r="H22" s="349">
        <f>Académie!E$15</f>
        <v>0</v>
      </c>
      <c r="I22" s="350" t="e">
        <f>Académie!F$15</f>
        <v>#DIV/0!</v>
      </c>
      <c r="J22" s="349">
        <f>Académie!G$15</f>
        <v>0</v>
      </c>
      <c r="K22" s="350" t="e">
        <f>Académie!H$15</f>
        <v>#DIV/0!</v>
      </c>
      <c r="L22" s="351"/>
      <c r="M22" s="352">
        <f>Académie!I$15</f>
        <v>0</v>
      </c>
      <c r="N22" s="353" t="e">
        <f>Académie!J$15</f>
        <v>#DIV/0!</v>
      </c>
      <c r="O22" s="349">
        <f>Académie!K$15</f>
        <v>0</v>
      </c>
      <c r="P22" s="354" t="e">
        <f>Académie!L$15</f>
        <v>#DIV/0!</v>
      </c>
      <c r="Q22" s="355">
        <f>Académie!M$15</f>
        <v>0</v>
      </c>
      <c r="R22" s="350" t="e">
        <f>Académie!N$15</f>
        <v>#DIV/0!</v>
      </c>
      <c r="S22" s="232"/>
      <c r="T22" s="233">
        <f>Académie!O$15</f>
        <v>0</v>
      </c>
      <c r="U22" s="234" t="e">
        <f>Académie!P$15</f>
        <v>#DIV/0!</v>
      </c>
      <c r="V22" s="235">
        <f>Académie!Q$15</f>
        <v>0</v>
      </c>
      <c r="W22" s="236" t="e">
        <f>Académie!R$15</f>
        <v>#DIV/0!</v>
      </c>
      <c r="X22" s="235">
        <f>Académie!S$15</f>
        <v>0</v>
      </c>
      <c r="Y22" s="236" t="e">
        <f>Académie!T$15</f>
        <v>#DIV/0!</v>
      </c>
    </row>
  </sheetData>
  <mergeCells count="17">
    <mergeCell ref="A1:R1"/>
    <mergeCell ref="S1:Y1"/>
    <mergeCell ref="A3:B4"/>
    <mergeCell ref="C3:C4"/>
    <mergeCell ref="D3:D4"/>
    <mergeCell ref="E3:K3"/>
    <mergeCell ref="L3:R3"/>
    <mergeCell ref="S3:Y3"/>
    <mergeCell ref="D20:D21"/>
    <mergeCell ref="E20:K20"/>
    <mergeCell ref="L20:R20"/>
    <mergeCell ref="S20:Y20"/>
    <mergeCell ref="A5:C5"/>
    <mergeCell ref="A7:C7"/>
    <mergeCell ref="A12:C12"/>
    <mergeCell ref="A19:C19"/>
    <mergeCell ref="A20:C22"/>
  </mergeCells>
  <pageMargins left="0.27569444444444402" right="0.27569444444444402" top="0.74791666666666701" bottom="0.74791666666666701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topLeftCell="F1" zoomScaleNormal="100" workbookViewId="0">
      <selection activeCell="AB11" sqref="AB11"/>
    </sheetView>
  </sheetViews>
  <sheetFormatPr baseColWidth="10" defaultColWidth="9.33203125" defaultRowHeight="12.75"/>
  <cols>
    <col min="1" max="1" width="11.33203125"/>
    <col min="2" max="2" width="31.1640625"/>
    <col min="3" max="3" width="22.1640625"/>
    <col min="4" max="4" width="8.1640625" style="104"/>
    <col min="5" max="5" width="11.5"/>
    <col min="6" max="6" width="8.1640625"/>
    <col min="7" max="7" width="6.5"/>
    <col min="8" max="8" width="10.6640625"/>
    <col min="9" max="9" width="6.5"/>
    <col min="10" max="10" width="7.83203125"/>
    <col min="11" max="11" width="7.33203125"/>
    <col min="12" max="12" width="10.83203125"/>
    <col min="13" max="13" width="8.1640625"/>
    <col min="14" max="14" width="7"/>
    <col min="15" max="15" width="10.6640625"/>
    <col min="16" max="16" width="6.5"/>
    <col min="17" max="17" width="8.83203125"/>
    <col min="18" max="18" width="6.83203125"/>
    <col min="19" max="19" width="9.5"/>
    <col min="20" max="20" width="8.1640625"/>
    <col min="21" max="21" width="5.33203125"/>
    <col min="22" max="22" width="9.83203125"/>
    <col min="23" max="23" width="6.1640625"/>
    <col min="24" max="24" width="7.83203125"/>
    <col min="25" max="25" width="6.1640625"/>
    <col min="26" max="1025" width="11.6640625"/>
  </cols>
  <sheetData>
    <row r="1" spans="1:25" ht="41.25" customHeight="1">
      <c r="A1" s="524" t="str">
        <f>Cayenne1!A1</f>
        <v>Statisiques LSU au 08 01 2018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5" t="str">
        <f>Cayenne1!S1</f>
        <v>la date d'observation est comprise 
dans cette période</v>
      </c>
      <c r="T1" s="525"/>
      <c r="U1" s="525"/>
      <c r="V1" s="525"/>
      <c r="W1" s="525"/>
      <c r="X1" s="525"/>
      <c r="Y1" s="525"/>
    </row>
    <row r="2" spans="1:25" ht="6.75" customHeight="1">
      <c r="A2" s="106"/>
      <c r="B2" s="238"/>
      <c r="C2" s="238"/>
      <c r="D2" s="239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106"/>
      <c r="S2" s="106"/>
      <c r="T2" s="106"/>
      <c r="U2" s="106"/>
      <c r="V2" s="106"/>
      <c r="W2" s="106"/>
      <c r="X2" s="106"/>
      <c r="Y2" s="106"/>
    </row>
    <row r="3" spans="1:25" ht="12.75" customHeight="1">
      <c r="A3" s="538" t="s">
        <v>287</v>
      </c>
      <c r="B3" s="538"/>
      <c r="C3" s="535" t="s">
        <v>288</v>
      </c>
      <c r="D3" s="533" t="s">
        <v>2</v>
      </c>
      <c r="E3" s="533" t="s">
        <v>3</v>
      </c>
      <c r="F3" s="533"/>
      <c r="G3" s="533"/>
      <c r="H3" s="533"/>
      <c r="I3" s="533"/>
      <c r="J3" s="533"/>
      <c r="K3" s="533"/>
      <c r="L3" s="539" t="s">
        <v>4</v>
      </c>
      <c r="M3" s="539"/>
      <c r="N3" s="539"/>
      <c r="O3" s="539"/>
      <c r="P3" s="539"/>
      <c r="Q3" s="539"/>
      <c r="R3" s="539"/>
      <c r="S3" s="533" t="s">
        <v>5</v>
      </c>
      <c r="T3" s="533"/>
      <c r="U3" s="533"/>
      <c r="V3" s="533"/>
      <c r="W3" s="533"/>
      <c r="X3" s="533"/>
      <c r="Y3" s="533"/>
    </row>
    <row r="4" spans="1:25">
      <c r="A4" s="538"/>
      <c r="B4" s="538"/>
      <c r="C4" s="535"/>
      <c r="D4" s="533"/>
      <c r="E4" s="369"/>
      <c r="F4" s="240" t="s">
        <v>6</v>
      </c>
      <c r="G4" s="241" t="s">
        <v>7</v>
      </c>
      <c r="H4" s="242" t="s">
        <v>8</v>
      </c>
      <c r="I4" s="243" t="s">
        <v>7</v>
      </c>
      <c r="J4" s="244" t="s">
        <v>9</v>
      </c>
      <c r="K4" s="245" t="s">
        <v>7</v>
      </c>
      <c r="L4" s="246"/>
      <c r="M4" s="247" t="s">
        <v>6</v>
      </c>
      <c r="N4" s="248" t="s">
        <v>7</v>
      </c>
      <c r="O4" s="242" t="s">
        <v>8</v>
      </c>
      <c r="P4" s="243" t="s">
        <v>7</v>
      </c>
      <c r="Q4" s="244" t="s">
        <v>9</v>
      </c>
      <c r="R4" s="245" t="s">
        <v>7</v>
      </c>
      <c r="S4" s="118"/>
      <c r="T4" s="119" t="s">
        <v>6</v>
      </c>
      <c r="U4" s="120" t="s">
        <v>7</v>
      </c>
      <c r="V4" s="121" t="s">
        <v>8</v>
      </c>
      <c r="W4" s="122" t="s">
        <v>7</v>
      </c>
      <c r="X4" s="123" t="s">
        <v>9</v>
      </c>
      <c r="Y4" s="124" t="s">
        <v>7</v>
      </c>
    </row>
    <row r="5" spans="1:25">
      <c r="A5" s="553" t="s">
        <v>289</v>
      </c>
      <c r="B5" s="553"/>
      <c r="C5" s="553"/>
      <c r="D5" s="408"/>
      <c r="E5" s="133"/>
      <c r="F5" s="252"/>
      <c r="G5" s="252"/>
      <c r="H5" s="408"/>
      <c r="I5" s="253"/>
      <c r="J5" s="133"/>
      <c r="K5" s="133"/>
      <c r="L5" s="133"/>
      <c r="M5" s="254"/>
      <c r="N5" s="254"/>
      <c r="O5" s="133"/>
      <c r="P5" s="133"/>
      <c r="Q5" s="133"/>
      <c r="R5" s="133"/>
      <c r="S5" s="130"/>
      <c r="T5" s="130"/>
      <c r="U5" s="130"/>
      <c r="V5" s="132"/>
      <c r="W5" s="132"/>
      <c r="X5" s="133"/>
      <c r="Y5" s="134"/>
    </row>
    <row r="6" spans="1:25">
      <c r="A6" s="486" t="s">
        <v>290</v>
      </c>
      <c r="B6" s="486" t="s">
        <v>291</v>
      </c>
      <c r="C6" s="486" t="s">
        <v>292</v>
      </c>
      <c r="D6" s="135"/>
      <c r="E6" s="487"/>
      <c r="F6" s="258"/>
      <c r="G6" s="259" t="e">
        <f t="shared" ref="G6:G11" si="0">F6/D6</f>
        <v>#DIV/0!</v>
      </c>
      <c r="H6" s="260"/>
      <c r="I6" s="261" t="e">
        <f t="shared" ref="I6:I11" si="1">H6/D6</f>
        <v>#DIV/0!</v>
      </c>
      <c r="J6" s="157">
        <f t="shared" ref="J6:J11" si="2">F6+H6</f>
        <v>0</v>
      </c>
      <c r="K6" s="158" t="e">
        <f t="shared" ref="K6:K11" si="3">J6/D6</f>
        <v>#DIV/0!</v>
      </c>
      <c r="L6" s="265"/>
      <c r="M6" s="263"/>
      <c r="N6" s="488" t="e">
        <f t="shared" ref="N6:N11" si="4">M6/D6</f>
        <v>#DIV/0!</v>
      </c>
      <c r="O6" s="260"/>
      <c r="P6" s="261" t="e">
        <f t="shared" ref="P6:P11" si="5">O6/D6</f>
        <v>#DIV/0!</v>
      </c>
      <c r="Q6" s="157">
        <f t="shared" ref="Q6:Q11" si="6">M6+O6</f>
        <v>0</v>
      </c>
      <c r="R6" s="158" t="e">
        <f t="shared" ref="R6:R11" si="7">Q6/D6</f>
        <v>#DIV/0!</v>
      </c>
      <c r="S6" s="162"/>
      <c r="T6" s="153"/>
      <c r="U6" s="154" t="e">
        <f t="shared" ref="U6:U11" si="8">T6/D6</f>
        <v>#DIV/0!</v>
      </c>
      <c r="V6" s="155"/>
      <c r="W6" s="156" t="e">
        <f t="shared" ref="W6:W11" si="9">V6/$D6</f>
        <v>#DIV/0!</v>
      </c>
      <c r="X6" s="157">
        <f t="shared" ref="X6:X11" si="10">T6+V6</f>
        <v>0</v>
      </c>
      <c r="Y6" s="158" t="e">
        <f t="shared" ref="Y6:Y11" si="11">X6/$D6</f>
        <v>#DIV/0!</v>
      </c>
    </row>
    <row r="7" spans="1:25">
      <c r="A7" s="484" t="s">
        <v>293</v>
      </c>
      <c r="B7" s="484" t="s">
        <v>294</v>
      </c>
      <c r="C7" s="484" t="s">
        <v>292</v>
      </c>
      <c r="D7" s="256"/>
      <c r="E7" s="487"/>
      <c r="F7" s="258"/>
      <c r="G7" s="259" t="e">
        <f t="shared" si="0"/>
        <v>#DIV/0!</v>
      </c>
      <c r="H7" s="260"/>
      <c r="I7" s="261" t="e">
        <f t="shared" si="1"/>
        <v>#DIV/0!</v>
      </c>
      <c r="J7" s="157">
        <f t="shared" si="2"/>
        <v>0</v>
      </c>
      <c r="K7" s="158" t="e">
        <f t="shared" si="3"/>
        <v>#DIV/0!</v>
      </c>
      <c r="L7" s="265"/>
      <c r="M7" s="263"/>
      <c r="N7" s="488" t="e">
        <f t="shared" si="4"/>
        <v>#DIV/0!</v>
      </c>
      <c r="O7" s="260"/>
      <c r="P7" s="261" t="e">
        <f t="shared" si="5"/>
        <v>#DIV/0!</v>
      </c>
      <c r="Q7" s="157">
        <f t="shared" si="6"/>
        <v>0</v>
      </c>
      <c r="R7" s="158" t="e">
        <f t="shared" si="7"/>
        <v>#DIV/0!</v>
      </c>
      <c r="S7" s="162"/>
      <c r="T7" s="153"/>
      <c r="U7" s="154" t="e">
        <f t="shared" si="8"/>
        <v>#DIV/0!</v>
      </c>
      <c r="V7" s="155"/>
      <c r="W7" s="156" t="e">
        <f t="shared" si="9"/>
        <v>#DIV/0!</v>
      </c>
      <c r="X7" s="157">
        <f t="shared" si="10"/>
        <v>0</v>
      </c>
      <c r="Y7" s="158" t="e">
        <f t="shared" si="11"/>
        <v>#DIV/0!</v>
      </c>
    </row>
    <row r="8" spans="1:25">
      <c r="A8" s="486" t="s">
        <v>295</v>
      </c>
      <c r="B8" s="486" t="s">
        <v>296</v>
      </c>
      <c r="C8" s="486" t="s">
        <v>292</v>
      </c>
      <c r="D8" s="135"/>
      <c r="E8" s="489"/>
      <c r="F8" s="258"/>
      <c r="G8" s="259" t="e">
        <f t="shared" si="0"/>
        <v>#DIV/0!</v>
      </c>
      <c r="H8" s="260"/>
      <c r="I8" s="261" t="e">
        <f t="shared" si="1"/>
        <v>#DIV/0!</v>
      </c>
      <c r="J8" s="157">
        <f t="shared" si="2"/>
        <v>0</v>
      </c>
      <c r="K8" s="158" t="e">
        <f t="shared" si="3"/>
        <v>#DIV/0!</v>
      </c>
      <c r="L8" s="265"/>
      <c r="M8" s="263"/>
      <c r="N8" s="488" t="e">
        <f t="shared" si="4"/>
        <v>#DIV/0!</v>
      </c>
      <c r="O8" s="260"/>
      <c r="P8" s="261" t="e">
        <f t="shared" si="5"/>
        <v>#DIV/0!</v>
      </c>
      <c r="Q8" s="157">
        <f t="shared" si="6"/>
        <v>0</v>
      </c>
      <c r="R8" s="158" t="e">
        <f t="shared" si="7"/>
        <v>#DIV/0!</v>
      </c>
      <c r="S8" s="162"/>
      <c r="T8" s="153"/>
      <c r="U8" s="154" t="e">
        <f t="shared" si="8"/>
        <v>#DIV/0!</v>
      </c>
      <c r="V8" s="155"/>
      <c r="W8" s="156" t="e">
        <f t="shared" si="9"/>
        <v>#DIV/0!</v>
      </c>
      <c r="X8" s="157">
        <f t="shared" si="10"/>
        <v>0</v>
      </c>
      <c r="Y8" s="158" t="e">
        <f t="shared" si="11"/>
        <v>#DIV/0!</v>
      </c>
    </row>
    <row r="9" spans="1:25">
      <c r="A9" s="486" t="s">
        <v>297</v>
      </c>
      <c r="B9" s="486" t="s">
        <v>298</v>
      </c>
      <c r="C9" s="486" t="s">
        <v>299</v>
      </c>
      <c r="D9" s="135"/>
      <c r="E9" s="487"/>
      <c r="F9" s="258"/>
      <c r="G9" s="259" t="e">
        <f t="shared" si="0"/>
        <v>#DIV/0!</v>
      </c>
      <c r="H9" s="260"/>
      <c r="I9" s="261" t="e">
        <f t="shared" si="1"/>
        <v>#DIV/0!</v>
      </c>
      <c r="J9" s="157">
        <f t="shared" si="2"/>
        <v>0</v>
      </c>
      <c r="K9" s="158" t="e">
        <f t="shared" si="3"/>
        <v>#DIV/0!</v>
      </c>
      <c r="L9" s="265"/>
      <c r="M9" s="263"/>
      <c r="N9" s="488" t="e">
        <f t="shared" si="4"/>
        <v>#DIV/0!</v>
      </c>
      <c r="O9" s="260"/>
      <c r="P9" s="261" t="e">
        <f t="shared" si="5"/>
        <v>#DIV/0!</v>
      </c>
      <c r="Q9" s="157">
        <f t="shared" si="6"/>
        <v>0</v>
      </c>
      <c r="R9" s="158" t="e">
        <f t="shared" si="7"/>
        <v>#DIV/0!</v>
      </c>
      <c r="S9" s="162"/>
      <c r="T9" s="153"/>
      <c r="U9" s="154" t="e">
        <f t="shared" si="8"/>
        <v>#DIV/0!</v>
      </c>
      <c r="V9" s="155"/>
      <c r="W9" s="156" t="e">
        <f t="shared" si="9"/>
        <v>#DIV/0!</v>
      </c>
      <c r="X9" s="157">
        <f t="shared" si="10"/>
        <v>0</v>
      </c>
      <c r="Y9" s="158" t="e">
        <f t="shared" si="11"/>
        <v>#DIV/0!</v>
      </c>
    </row>
    <row r="10" spans="1:25">
      <c r="A10" s="486" t="s">
        <v>300</v>
      </c>
      <c r="B10" s="486" t="s">
        <v>301</v>
      </c>
      <c r="C10" s="486" t="s">
        <v>302</v>
      </c>
      <c r="D10" s="135"/>
      <c r="E10" s="487"/>
      <c r="F10" s="258"/>
      <c r="G10" s="259" t="e">
        <f t="shared" si="0"/>
        <v>#DIV/0!</v>
      </c>
      <c r="H10" s="260"/>
      <c r="I10" s="261" t="e">
        <f t="shared" si="1"/>
        <v>#DIV/0!</v>
      </c>
      <c r="J10" s="157">
        <f t="shared" si="2"/>
        <v>0</v>
      </c>
      <c r="K10" s="158" t="e">
        <f t="shared" si="3"/>
        <v>#DIV/0!</v>
      </c>
      <c r="L10" s="265"/>
      <c r="M10" s="263"/>
      <c r="N10" s="488" t="e">
        <f t="shared" si="4"/>
        <v>#DIV/0!</v>
      </c>
      <c r="O10" s="260"/>
      <c r="P10" s="261" t="e">
        <f t="shared" si="5"/>
        <v>#DIV/0!</v>
      </c>
      <c r="Q10" s="157">
        <f t="shared" si="6"/>
        <v>0</v>
      </c>
      <c r="R10" s="158" t="e">
        <f t="shared" si="7"/>
        <v>#DIV/0!</v>
      </c>
      <c r="S10" s="162"/>
      <c r="T10" s="153"/>
      <c r="U10" s="154" t="e">
        <f t="shared" si="8"/>
        <v>#DIV/0!</v>
      </c>
      <c r="V10" s="155"/>
      <c r="W10" s="156" t="e">
        <f t="shared" si="9"/>
        <v>#DIV/0!</v>
      </c>
      <c r="X10" s="157">
        <f t="shared" si="10"/>
        <v>0</v>
      </c>
      <c r="Y10" s="158" t="e">
        <f t="shared" si="11"/>
        <v>#DIV/0!</v>
      </c>
    </row>
    <row r="11" spans="1:25">
      <c r="A11" s="486" t="s">
        <v>303</v>
      </c>
      <c r="B11" s="486" t="s">
        <v>304</v>
      </c>
      <c r="C11" s="486" t="s">
        <v>305</v>
      </c>
      <c r="D11" s="135"/>
      <c r="E11" s="487"/>
      <c r="F11" s="258"/>
      <c r="G11" s="259" t="e">
        <f t="shared" si="0"/>
        <v>#DIV/0!</v>
      </c>
      <c r="H11" s="260"/>
      <c r="I11" s="261" t="e">
        <f t="shared" si="1"/>
        <v>#DIV/0!</v>
      </c>
      <c r="J11" s="157">
        <f t="shared" si="2"/>
        <v>0</v>
      </c>
      <c r="K11" s="158" t="e">
        <f t="shared" si="3"/>
        <v>#DIV/0!</v>
      </c>
      <c r="L11" s="265"/>
      <c r="M11" s="263"/>
      <c r="N11" s="488" t="e">
        <f t="shared" si="4"/>
        <v>#DIV/0!</v>
      </c>
      <c r="O11" s="260"/>
      <c r="P11" s="261" t="e">
        <f t="shared" si="5"/>
        <v>#DIV/0!</v>
      </c>
      <c r="Q11" s="157">
        <f t="shared" si="6"/>
        <v>0</v>
      </c>
      <c r="R11" s="158" t="e">
        <f t="shared" si="7"/>
        <v>#DIV/0!</v>
      </c>
      <c r="S11" s="162"/>
      <c r="T11" s="153"/>
      <c r="U11" s="154" t="e">
        <f t="shared" si="8"/>
        <v>#DIV/0!</v>
      </c>
      <c r="V11" s="155"/>
      <c r="W11" s="156" t="e">
        <f t="shared" si="9"/>
        <v>#DIV/0!</v>
      </c>
      <c r="X11" s="157">
        <f t="shared" si="10"/>
        <v>0</v>
      </c>
      <c r="Y11" s="158" t="e">
        <f t="shared" si="11"/>
        <v>#DIV/0!</v>
      </c>
    </row>
    <row r="12" spans="1:25">
      <c r="A12" s="554" t="s">
        <v>289</v>
      </c>
      <c r="B12" s="554"/>
      <c r="C12" s="554"/>
      <c r="D12" s="443"/>
      <c r="E12" s="183"/>
      <c r="F12" s="321"/>
      <c r="G12" s="283"/>
      <c r="H12" s="320"/>
      <c r="I12" s="281"/>
      <c r="J12" s="183"/>
      <c r="K12" s="282"/>
      <c r="L12" s="282"/>
      <c r="M12" s="321"/>
      <c r="N12" s="283"/>
      <c r="O12" s="320"/>
      <c r="P12" s="281"/>
      <c r="Q12" s="183"/>
      <c r="R12" s="282"/>
      <c r="S12" s="179"/>
      <c r="T12" s="179"/>
      <c r="U12" s="180"/>
      <c r="V12" s="181"/>
      <c r="W12" s="182"/>
      <c r="X12" s="183"/>
      <c r="Y12" s="184"/>
    </row>
    <row r="13" spans="1:25">
      <c r="A13" s="486" t="s">
        <v>306</v>
      </c>
      <c r="B13" s="486" t="s">
        <v>294</v>
      </c>
      <c r="C13" s="486" t="s">
        <v>307</v>
      </c>
      <c r="D13" s="135"/>
      <c r="E13" s="489"/>
      <c r="F13" s="258"/>
      <c r="G13" s="259" t="e">
        <f>F13/D13</f>
        <v>#DIV/0!</v>
      </c>
      <c r="H13" s="260"/>
      <c r="I13" s="261" t="e">
        <f>H13/D13</f>
        <v>#DIV/0!</v>
      </c>
      <c r="J13" s="157">
        <f>F13+H13</f>
        <v>0</v>
      </c>
      <c r="K13" s="158" t="e">
        <f>J13/D13</f>
        <v>#DIV/0!</v>
      </c>
      <c r="L13" s="265"/>
      <c r="M13" s="263"/>
      <c r="N13" s="488" t="e">
        <f>M13/D13</f>
        <v>#DIV/0!</v>
      </c>
      <c r="O13" s="260"/>
      <c r="P13" s="261" t="e">
        <f>O13/D13</f>
        <v>#DIV/0!</v>
      </c>
      <c r="Q13" s="157">
        <f>M13+O13</f>
        <v>0</v>
      </c>
      <c r="R13" s="158" t="e">
        <f>Q13/D13</f>
        <v>#DIV/0!</v>
      </c>
      <c r="S13" s="162"/>
      <c r="T13" s="153"/>
      <c r="U13" s="154" t="e">
        <f>T13/D13</f>
        <v>#DIV/0!</v>
      </c>
      <c r="V13" s="155"/>
      <c r="W13" s="156" t="e">
        <f>V13/$D13</f>
        <v>#DIV/0!</v>
      </c>
      <c r="X13" s="157">
        <f>T13+V13</f>
        <v>0</v>
      </c>
      <c r="Y13" s="158" t="e">
        <f>X13/$D13</f>
        <v>#DIV/0!</v>
      </c>
    </row>
    <row r="14" spans="1:25">
      <c r="A14" s="486" t="s">
        <v>308</v>
      </c>
      <c r="B14" s="486" t="s">
        <v>296</v>
      </c>
      <c r="C14" s="486" t="s">
        <v>309</v>
      </c>
      <c r="D14" s="135"/>
      <c r="E14" s="487"/>
      <c r="F14" s="258"/>
      <c r="G14" s="259" t="e">
        <f>F14/D14</f>
        <v>#DIV/0!</v>
      </c>
      <c r="H14" s="260"/>
      <c r="I14" s="261" t="e">
        <f>H14/D14</f>
        <v>#DIV/0!</v>
      </c>
      <c r="J14" s="157">
        <f>F14+H14</f>
        <v>0</v>
      </c>
      <c r="K14" s="158" t="e">
        <f>J14/D14</f>
        <v>#DIV/0!</v>
      </c>
      <c r="L14" s="265"/>
      <c r="M14" s="263"/>
      <c r="N14" s="488" t="e">
        <f>M14/D14</f>
        <v>#DIV/0!</v>
      </c>
      <c r="O14" s="260"/>
      <c r="P14" s="261" t="e">
        <f>O14/D14</f>
        <v>#DIV/0!</v>
      </c>
      <c r="Q14" s="157">
        <f>M14+O14</f>
        <v>0</v>
      </c>
      <c r="R14" s="158" t="e">
        <f>Q14/D14</f>
        <v>#DIV/0!</v>
      </c>
      <c r="S14" s="162"/>
      <c r="T14" s="153"/>
      <c r="U14" s="154" t="e">
        <f>T14/D14</f>
        <v>#DIV/0!</v>
      </c>
      <c r="V14" s="155"/>
      <c r="W14" s="156" t="e">
        <f>V14/$D14</f>
        <v>#DIV/0!</v>
      </c>
      <c r="X14" s="157">
        <f>T14+V14</f>
        <v>0</v>
      </c>
      <c r="Y14" s="158" t="e">
        <f>X14/$D14</f>
        <v>#DIV/0!</v>
      </c>
    </row>
    <row r="15" spans="1:25">
      <c r="A15" s="486" t="s">
        <v>310</v>
      </c>
      <c r="B15" s="486" t="s">
        <v>311</v>
      </c>
      <c r="C15" s="486" t="s">
        <v>309</v>
      </c>
      <c r="D15" s="135"/>
      <c r="E15" s="489"/>
      <c r="F15" s="258"/>
      <c r="G15" s="259" t="e">
        <f>F15/D15</f>
        <v>#DIV/0!</v>
      </c>
      <c r="H15" s="260"/>
      <c r="I15" s="261" t="e">
        <f>H15/D15</f>
        <v>#DIV/0!</v>
      </c>
      <c r="J15" s="157">
        <f>F15+H15</f>
        <v>0</v>
      </c>
      <c r="K15" s="158" t="e">
        <f>J15/D15</f>
        <v>#DIV/0!</v>
      </c>
      <c r="L15" s="262"/>
      <c r="M15" s="263"/>
      <c r="N15" s="488" t="e">
        <f>M15/D15</f>
        <v>#DIV/0!</v>
      </c>
      <c r="O15" s="260"/>
      <c r="P15" s="261" t="e">
        <f>O15/D15</f>
        <v>#DIV/0!</v>
      </c>
      <c r="Q15" s="157">
        <f>M15+O15</f>
        <v>0</v>
      </c>
      <c r="R15" s="158" t="e">
        <f>Q15/D15</f>
        <v>#DIV/0!</v>
      </c>
      <c r="S15" s="152"/>
      <c r="T15" s="153"/>
      <c r="U15" s="154" t="e">
        <f>T15/D15</f>
        <v>#DIV/0!</v>
      </c>
      <c r="V15" s="155"/>
      <c r="W15" s="156" t="e">
        <f>V15/$D15</f>
        <v>#DIV/0!</v>
      </c>
      <c r="X15" s="157">
        <f>T15+V15</f>
        <v>0</v>
      </c>
      <c r="Y15" s="158" t="e">
        <f>X15/$D15</f>
        <v>#DIV/0!</v>
      </c>
    </row>
    <row r="16" spans="1:25" ht="14.25" customHeight="1">
      <c r="A16" s="535" t="str">
        <f>A3</f>
        <v>Ecoles privées</v>
      </c>
      <c r="B16" s="535"/>
      <c r="C16" s="535"/>
      <c r="D16" s="203">
        <f>SUM(D3:D15)</f>
        <v>0</v>
      </c>
      <c r="E16" s="204"/>
      <c r="F16" s="205">
        <f>SUM(F3:F15)</f>
        <v>0</v>
      </c>
      <c r="G16" s="206" t="e">
        <f>F16/D16</f>
        <v>#DIV/0!</v>
      </c>
      <c r="H16" s="203">
        <f>SUM(H3:H15)</f>
        <v>0</v>
      </c>
      <c r="I16" s="207" t="e">
        <f>H16/(D16)</f>
        <v>#DIV/0!</v>
      </c>
      <c r="J16" s="203">
        <f>F16+H16</f>
        <v>0</v>
      </c>
      <c r="K16" s="207" t="e">
        <f>J16/(D16)</f>
        <v>#DIV/0!</v>
      </c>
      <c r="L16" s="208"/>
      <c r="M16" s="203">
        <f>SUM(M3:M15)</f>
        <v>0</v>
      </c>
      <c r="N16" s="209" t="e">
        <f>M16/D16</f>
        <v>#DIV/0!</v>
      </c>
      <c r="O16" s="203">
        <f>SUM(O3:O15)</f>
        <v>0</v>
      </c>
      <c r="P16" s="207" t="e">
        <f>O16/D16</f>
        <v>#DIV/0!</v>
      </c>
      <c r="Q16" s="210">
        <f>M16+O16</f>
        <v>0</v>
      </c>
      <c r="R16" s="207" t="e">
        <f>Q16/D16</f>
        <v>#DIV/0!</v>
      </c>
      <c r="S16" s="211"/>
      <c r="T16" s="212">
        <f>SUM(T3:T15)</f>
        <v>0</v>
      </c>
      <c r="U16" s="213" t="e">
        <f>T16/D16</f>
        <v>#DIV/0!</v>
      </c>
      <c r="V16" s="214">
        <f>SUM(V3:V15)</f>
        <v>0</v>
      </c>
      <c r="W16" s="215" t="e">
        <f>V16/D16</f>
        <v>#DIV/0!</v>
      </c>
      <c r="X16" s="214">
        <f>SUM(X3:X15)</f>
        <v>0</v>
      </c>
      <c r="Y16" s="215" t="e">
        <f>X16/D16</f>
        <v>#DIV/0!</v>
      </c>
    </row>
    <row r="17" spans="1:25" ht="12.75" customHeight="1">
      <c r="A17" s="536" t="s">
        <v>20</v>
      </c>
      <c r="B17" s="536"/>
      <c r="C17" s="536"/>
      <c r="D17" s="537" t="s">
        <v>2</v>
      </c>
      <c r="E17" s="542" t="s">
        <v>3</v>
      </c>
      <c r="F17" s="542"/>
      <c r="G17" s="542"/>
      <c r="H17" s="542"/>
      <c r="I17" s="542"/>
      <c r="J17" s="542"/>
      <c r="K17" s="542"/>
      <c r="L17" s="546" t="s">
        <v>24</v>
      </c>
      <c r="M17" s="546"/>
      <c r="N17" s="546"/>
      <c r="O17" s="546"/>
      <c r="P17" s="546"/>
      <c r="Q17" s="546"/>
      <c r="R17" s="546"/>
      <c r="S17" s="542" t="s">
        <v>5</v>
      </c>
      <c r="T17" s="542"/>
      <c r="U17" s="542"/>
      <c r="V17" s="542"/>
      <c r="W17" s="542"/>
      <c r="X17" s="542"/>
      <c r="Y17" s="542"/>
    </row>
    <row r="18" spans="1:25" ht="12.75" customHeight="1">
      <c r="A18" s="536"/>
      <c r="B18" s="536"/>
      <c r="C18" s="536"/>
      <c r="D18" s="537"/>
      <c r="E18" s="108"/>
      <c r="F18" s="240" t="s">
        <v>6</v>
      </c>
      <c r="G18" s="241" t="s">
        <v>7</v>
      </c>
      <c r="H18" s="242" t="s">
        <v>8</v>
      </c>
      <c r="I18" s="243" t="s">
        <v>7</v>
      </c>
      <c r="J18" s="244" t="s">
        <v>9</v>
      </c>
      <c r="K18" s="245" t="s">
        <v>7</v>
      </c>
      <c r="L18" s="343"/>
      <c r="M18" s="344" t="s">
        <v>6</v>
      </c>
      <c r="N18" s="345" t="s">
        <v>7</v>
      </c>
      <c r="O18" s="242" t="s">
        <v>8</v>
      </c>
      <c r="P18" s="243" t="s">
        <v>7</v>
      </c>
      <c r="Q18" s="244" t="s">
        <v>9</v>
      </c>
      <c r="R18" s="245" t="s">
        <v>7</v>
      </c>
      <c r="S18" s="118"/>
      <c r="T18" s="119" t="s">
        <v>6</v>
      </c>
      <c r="U18" s="120" t="s">
        <v>7</v>
      </c>
      <c r="V18" s="121" t="s">
        <v>8</v>
      </c>
      <c r="W18" s="122" t="s">
        <v>7</v>
      </c>
      <c r="X18" s="123" t="s">
        <v>9</v>
      </c>
      <c r="Y18" s="124" t="s">
        <v>7</v>
      </c>
    </row>
    <row r="19" spans="1:25" ht="15.75">
      <c r="A19" s="536"/>
      <c r="B19" s="536"/>
      <c r="C19" s="536"/>
      <c r="D19" s="346">
        <f>Académie!B15</f>
        <v>0</v>
      </c>
      <c r="E19" s="239"/>
      <c r="F19" s="490">
        <f>Académie!C15</f>
        <v>0</v>
      </c>
      <c r="G19" s="348" t="e">
        <f>Académie!D15</f>
        <v>#DIV/0!</v>
      </c>
      <c r="H19" s="491">
        <f>Académie!E15</f>
        <v>0</v>
      </c>
      <c r="I19" s="350" t="e">
        <f>Académie!F15</f>
        <v>#DIV/0!</v>
      </c>
      <c r="J19" s="491">
        <f>Académie!G15</f>
        <v>0</v>
      </c>
      <c r="K19" s="350" t="e">
        <f>Académie!H15</f>
        <v>#DIV/0!</v>
      </c>
      <c r="L19" s="351"/>
      <c r="M19" s="492">
        <f>Académie!I15</f>
        <v>0</v>
      </c>
      <c r="N19" s="353" t="e">
        <f>Académie!J15</f>
        <v>#DIV/0!</v>
      </c>
      <c r="O19" s="491">
        <f>Académie!K15</f>
        <v>0</v>
      </c>
      <c r="P19" s="350" t="e">
        <f>Académie!L15</f>
        <v>#DIV/0!</v>
      </c>
      <c r="Q19" s="491">
        <f>Académie!M15</f>
        <v>0</v>
      </c>
      <c r="R19" s="350" t="e">
        <f>Académie!N15</f>
        <v>#DIV/0!</v>
      </c>
      <c r="S19" s="232"/>
      <c r="T19" s="493">
        <f>Académie!O15</f>
        <v>0</v>
      </c>
      <c r="U19" s="494" t="e">
        <f>Académie!P15</f>
        <v>#DIV/0!</v>
      </c>
      <c r="V19" s="495">
        <f>Académie!Q15</f>
        <v>0</v>
      </c>
      <c r="W19" s="496" t="e">
        <f>Académie!R15</f>
        <v>#DIV/0!</v>
      </c>
      <c r="X19" s="495">
        <f>Académie!S15</f>
        <v>0</v>
      </c>
      <c r="Y19" s="496" t="e">
        <f>Académie!T15</f>
        <v>#DIV/0!</v>
      </c>
    </row>
  </sheetData>
  <mergeCells count="16">
    <mergeCell ref="A1:R1"/>
    <mergeCell ref="S1:Y1"/>
    <mergeCell ref="A3:B4"/>
    <mergeCell ref="C3:C4"/>
    <mergeCell ref="D3:D4"/>
    <mergeCell ref="E3:K3"/>
    <mergeCell ref="L3:R3"/>
    <mergeCell ref="S3:Y3"/>
    <mergeCell ref="E17:K17"/>
    <mergeCell ref="L17:R17"/>
    <mergeCell ref="S17:Y17"/>
    <mergeCell ref="A5:C5"/>
    <mergeCell ref="A12:C12"/>
    <mergeCell ref="A16:C16"/>
    <mergeCell ref="A17:C19"/>
    <mergeCell ref="D17:D18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0"/>
  <sheetViews>
    <sheetView topLeftCell="A4" zoomScale="90" zoomScaleNormal="90" workbookViewId="0">
      <selection activeCell="J24" sqref="J24"/>
    </sheetView>
  </sheetViews>
  <sheetFormatPr baseColWidth="10" defaultColWidth="9.33203125" defaultRowHeight="12.75"/>
  <cols>
    <col min="1" max="1" width="54.1640625" style="237"/>
    <col min="2" max="1025" width="13" style="237"/>
  </cols>
  <sheetData>
    <row r="1" spans="1:20">
      <c r="A1"/>
      <c r="B1" s="497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/>
      <c r="P1"/>
      <c r="Q1"/>
      <c r="R1"/>
      <c r="S1"/>
      <c r="T1"/>
    </row>
    <row r="2" spans="1:20">
      <c r="A2" s="560" t="s">
        <v>1</v>
      </c>
      <c r="B2" s="560" t="s">
        <v>2</v>
      </c>
      <c r="C2" s="561">
        <v>42873</v>
      </c>
      <c r="D2" s="561"/>
      <c r="E2" s="561"/>
      <c r="F2" s="561"/>
      <c r="G2" s="561"/>
      <c r="H2" s="561"/>
      <c r="I2" s="561"/>
      <c r="J2" s="561"/>
      <c r="K2" s="561"/>
      <c r="L2" s="562">
        <v>42849</v>
      </c>
      <c r="M2" s="562"/>
      <c r="N2" s="562"/>
      <c r="O2" s="562"/>
      <c r="P2" s="562"/>
      <c r="Q2" s="562"/>
      <c r="R2" s="562"/>
      <c r="S2" s="562"/>
      <c r="T2" s="562"/>
    </row>
    <row r="3" spans="1:20">
      <c r="A3" s="560"/>
      <c r="B3" s="560"/>
      <c r="C3" s="563" t="s">
        <v>6</v>
      </c>
      <c r="D3" s="563"/>
      <c r="E3" s="563"/>
      <c r="F3" s="563" t="s">
        <v>8</v>
      </c>
      <c r="G3" s="563"/>
      <c r="H3" s="563"/>
      <c r="I3" s="563" t="s">
        <v>9</v>
      </c>
      <c r="J3" s="563"/>
      <c r="K3" s="563"/>
      <c r="L3" s="564" t="s">
        <v>6</v>
      </c>
      <c r="M3" s="564"/>
      <c r="N3" s="564"/>
      <c r="O3" s="564" t="s">
        <v>8</v>
      </c>
      <c r="P3" s="564"/>
      <c r="Q3" s="564"/>
      <c r="R3" s="564" t="s">
        <v>9</v>
      </c>
      <c r="S3" s="564"/>
      <c r="T3" s="564"/>
    </row>
    <row r="4" spans="1:20">
      <c r="A4" s="560"/>
      <c r="B4" s="560"/>
      <c r="C4" s="498" t="s">
        <v>312</v>
      </c>
      <c r="D4" s="499" t="s">
        <v>313</v>
      </c>
      <c r="E4" s="499" t="s">
        <v>314</v>
      </c>
      <c r="F4" s="498" t="s">
        <v>312</v>
      </c>
      <c r="G4" s="499" t="s">
        <v>313</v>
      </c>
      <c r="H4" s="499" t="s">
        <v>314</v>
      </c>
      <c r="I4" s="498" t="s">
        <v>312</v>
      </c>
      <c r="J4" s="499" t="s">
        <v>313</v>
      </c>
      <c r="K4" s="499" t="s">
        <v>314</v>
      </c>
      <c r="L4" s="500" t="s">
        <v>312</v>
      </c>
      <c r="M4" s="501" t="s">
        <v>313</v>
      </c>
      <c r="N4" s="501" t="s">
        <v>314</v>
      </c>
      <c r="O4" s="500" t="s">
        <v>312</v>
      </c>
      <c r="P4" s="501" t="s">
        <v>313</v>
      </c>
      <c r="Q4" s="501" t="s">
        <v>314</v>
      </c>
      <c r="R4" s="500" t="s">
        <v>312</v>
      </c>
      <c r="S4" s="501" t="s">
        <v>313</v>
      </c>
      <c r="T4" s="501" t="s">
        <v>314</v>
      </c>
    </row>
    <row r="5" spans="1:20">
      <c r="A5" s="255" t="s">
        <v>10</v>
      </c>
      <c r="B5" s="255">
        <v>3216</v>
      </c>
      <c r="C5" s="502">
        <v>0</v>
      </c>
      <c r="D5" s="503">
        <v>1727</v>
      </c>
      <c r="E5" s="503">
        <f t="shared" ref="E5:E15" si="0">C5+D5</f>
        <v>1727</v>
      </c>
      <c r="F5" s="502">
        <v>73</v>
      </c>
      <c r="G5" s="503">
        <v>348</v>
      </c>
      <c r="H5" s="503">
        <f t="shared" ref="H5:H15" si="1">F5+G5</f>
        <v>421</v>
      </c>
      <c r="I5" s="502">
        <v>73</v>
      </c>
      <c r="J5" s="503">
        <v>2075</v>
      </c>
      <c r="K5" s="503">
        <f t="shared" ref="K5:K15" si="2">I5+J5</f>
        <v>2148</v>
      </c>
      <c r="L5" s="504">
        <v>257</v>
      </c>
      <c r="M5" s="505">
        <v>623</v>
      </c>
      <c r="N5" s="505">
        <f t="shared" ref="N5:N15" si="3">L5+M5</f>
        <v>880</v>
      </c>
      <c r="O5" s="504">
        <v>45</v>
      </c>
      <c r="P5" s="505">
        <v>760</v>
      </c>
      <c r="Q5" s="505">
        <f t="shared" ref="Q5:Q15" si="4">O5+P5</f>
        <v>805</v>
      </c>
      <c r="R5" s="504">
        <v>302</v>
      </c>
      <c r="S5" s="505">
        <v>1383</v>
      </c>
      <c r="T5" s="505">
        <f t="shared" ref="T5:T15" si="5">R5+S5</f>
        <v>1685</v>
      </c>
    </row>
    <row r="6" spans="1:20">
      <c r="A6" s="255" t="s">
        <v>11</v>
      </c>
      <c r="B6" s="255">
        <v>2825</v>
      </c>
      <c r="C6" s="502">
        <v>106</v>
      </c>
      <c r="D6" s="503">
        <v>907</v>
      </c>
      <c r="E6" s="503">
        <f t="shared" si="0"/>
        <v>1013</v>
      </c>
      <c r="F6" s="502">
        <v>236</v>
      </c>
      <c r="G6" s="503">
        <v>783</v>
      </c>
      <c r="H6" s="503">
        <f t="shared" si="1"/>
        <v>1019</v>
      </c>
      <c r="I6" s="502">
        <v>342</v>
      </c>
      <c r="J6" s="503">
        <v>1690</v>
      </c>
      <c r="K6" s="503">
        <f t="shared" si="2"/>
        <v>2032</v>
      </c>
      <c r="L6" s="504">
        <v>108</v>
      </c>
      <c r="M6" s="505">
        <v>118</v>
      </c>
      <c r="N6" s="505">
        <f t="shared" si="3"/>
        <v>226</v>
      </c>
      <c r="O6" s="504">
        <v>382</v>
      </c>
      <c r="P6" s="505">
        <v>913</v>
      </c>
      <c r="Q6" s="505">
        <f t="shared" si="4"/>
        <v>1295</v>
      </c>
      <c r="R6" s="504">
        <v>490</v>
      </c>
      <c r="S6" s="505">
        <v>1031</v>
      </c>
      <c r="T6" s="505">
        <f t="shared" si="5"/>
        <v>1521</v>
      </c>
    </row>
    <row r="7" spans="1:20">
      <c r="A7" s="255" t="s">
        <v>12</v>
      </c>
      <c r="B7" s="255">
        <v>3009</v>
      </c>
      <c r="C7" s="502">
        <v>240</v>
      </c>
      <c r="D7" s="503">
        <v>765</v>
      </c>
      <c r="E7" s="503">
        <f t="shared" si="0"/>
        <v>1005</v>
      </c>
      <c r="F7" s="502">
        <v>509</v>
      </c>
      <c r="G7" s="503">
        <v>762</v>
      </c>
      <c r="H7" s="503">
        <f t="shared" si="1"/>
        <v>1271</v>
      </c>
      <c r="I7" s="502">
        <v>749</v>
      </c>
      <c r="J7" s="503">
        <v>1527</v>
      </c>
      <c r="K7" s="503">
        <f t="shared" si="2"/>
        <v>2276</v>
      </c>
      <c r="L7" s="504">
        <v>238</v>
      </c>
      <c r="M7" s="505">
        <v>307</v>
      </c>
      <c r="N7" s="505">
        <f t="shared" si="3"/>
        <v>545</v>
      </c>
      <c r="O7" s="504">
        <v>603</v>
      </c>
      <c r="P7" s="505">
        <v>975</v>
      </c>
      <c r="Q7" s="505">
        <f t="shared" si="4"/>
        <v>1578</v>
      </c>
      <c r="R7" s="504">
        <v>841</v>
      </c>
      <c r="S7" s="505">
        <v>1282</v>
      </c>
      <c r="T7" s="505">
        <f t="shared" si="5"/>
        <v>2123</v>
      </c>
    </row>
    <row r="8" spans="1:20">
      <c r="A8" s="255" t="s">
        <v>13</v>
      </c>
      <c r="B8" s="255">
        <v>2521</v>
      </c>
      <c r="C8" s="502">
        <v>495</v>
      </c>
      <c r="D8" s="503">
        <v>569</v>
      </c>
      <c r="E8" s="503">
        <f t="shared" si="0"/>
        <v>1064</v>
      </c>
      <c r="F8" s="502">
        <v>524</v>
      </c>
      <c r="G8" s="503">
        <v>784</v>
      </c>
      <c r="H8" s="503">
        <f t="shared" si="1"/>
        <v>1308</v>
      </c>
      <c r="I8" s="502">
        <v>1019</v>
      </c>
      <c r="J8" s="503">
        <v>1170</v>
      </c>
      <c r="K8" s="503">
        <f t="shared" si="2"/>
        <v>2189</v>
      </c>
      <c r="L8" s="504">
        <v>492</v>
      </c>
      <c r="M8" s="505">
        <v>201</v>
      </c>
      <c r="N8" s="505">
        <f t="shared" si="3"/>
        <v>693</v>
      </c>
      <c r="O8" s="504">
        <v>478</v>
      </c>
      <c r="P8" s="505">
        <v>986</v>
      </c>
      <c r="Q8" s="505">
        <f t="shared" si="4"/>
        <v>1464</v>
      </c>
      <c r="R8" s="504">
        <v>970</v>
      </c>
      <c r="S8" s="505">
        <v>1187</v>
      </c>
      <c r="T8" s="505">
        <f t="shared" si="5"/>
        <v>2157</v>
      </c>
    </row>
    <row r="9" spans="1:20">
      <c r="A9" s="255" t="s">
        <v>14</v>
      </c>
      <c r="B9" s="255">
        <v>1908</v>
      </c>
      <c r="C9" s="502">
        <v>372</v>
      </c>
      <c r="D9" s="503">
        <v>343</v>
      </c>
      <c r="E9" s="503">
        <f t="shared" si="0"/>
        <v>715</v>
      </c>
      <c r="F9" s="502">
        <v>128</v>
      </c>
      <c r="G9" s="503">
        <v>66</v>
      </c>
      <c r="H9" s="503">
        <f t="shared" si="1"/>
        <v>194</v>
      </c>
      <c r="I9" s="502">
        <v>500</v>
      </c>
      <c r="J9" s="503">
        <v>409</v>
      </c>
      <c r="K9" s="503">
        <f t="shared" si="2"/>
        <v>909</v>
      </c>
      <c r="L9" s="504">
        <v>360</v>
      </c>
      <c r="M9" s="505">
        <v>176</v>
      </c>
      <c r="N9" s="505">
        <f t="shared" si="3"/>
        <v>536</v>
      </c>
      <c r="O9" s="504">
        <v>129</v>
      </c>
      <c r="P9" s="505">
        <v>65</v>
      </c>
      <c r="Q9" s="505">
        <f t="shared" si="4"/>
        <v>194</v>
      </c>
      <c r="R9" s="504">
        <v>489</v>
      </c>
      <c r="S9" s="505">
        <v>241</v>
      </c>
      <c r="T9" s="505">
        <f t="shared" si="5"/>
        <v>730</v>
      </c>
    </row>
    <row r="10" spans="1:20">
      <c r="A10" s="255" t="s">
        <v>15</v>
      </c>
      <c r="B10" s="255">
        <v>2727</v>
      </c>
      <c r="C10" s="502">
        <v>791</v>
      </c>
      <c r="D10" s="503">
        <v>902</v>
      </c>
      <c r="E10" s="503">
        <f t="shared" si="0"/>
        <v>1693</v>
      </c>
      <c r="F10" s="502">
        <v>769</v>
      </c>
      <c r="G10" s="503">
        <v>697</v>
      </c>
      <c r="H10" s="503">
        <f t="shared" si="1"/>
        <v>1466</v>
      </c>
      <c r="I10" s="502">
        <v>1560</v>
      </c>
      <c r="J10" s="503">
        <v>1599</v>
      </c>
      <c r="K10" s="503">
        <f t="shared" si="2"/>
        <v>3159</v>
      </c>
      <c r="L10" s="504">
        <v>687</v>
      </c>
      <c r="M10" s="505">
        <v>279</v>
      </c>
      <c r="N10" s="505">
        <f t="shared" si="3"/>
        <v>966</v>
      </c>
      <c r="O10" s="504">
        <v>623</v>
      </c>
      <c r="P10" s="505">
        <v>437</v>
      </c>
      <c r="Q10" s="505">
        <f t="shared" si="4"/>
        <v>1060</v>
      </c>
      <c r="R10" s="504">
        <v>1310</v>
      </c>
      <c r="S10" s="505">
        <v>716</v>
      </c>
      <c r="T10" s="505">
        <f t="shared" si="5"/>
        <v>2026</v>
      </c>
    </row>
    <row r="11" spans="1:20">
      <c r="A11" s="255" t="s">
        <v>16</v>
      </c>
      <c r="B11" s="255">
        <v>2985</v>
      </c>
      <c r="C11" s="502">
        <v>295</v>
      </c>
      <c r="D11" s="503">
        <v>957</v>
      </c>
      <c r="E11" s="503">
        <f t="shared" si="0"/>
        <v>1252</v>
      </c>
      <c r="F11" s="502">
        <v>25</v>
      </c>
      <c r="G11" s="503">
        <v>1133</v>
      </c>
      <c r="H11" s="503">
        <f t="shared" si="1"/>
        <v>1158</v>
      </c>
      <c r="I11" s="502">
        <v>320</v>
      </c>
      <c r="J11" s="503">
        <v>2090</v>
      </c>
      <c r="K11" s="503">
        <f t="shared" si="2"/>
        <v>2410</v>
      </c>
      <c r="L11" s="504">
        <v>400</v>
      </c>
      <c r="M11" s="505">
        <v>395</v>
      </c>
      <c r="N11" s="505">
        <f t="shared" si="3"/>
        <v>795</v>
      </c>
      <c r="O11" s="504">
        <v>22</v>
      </c>
      <c r="P11" s="505">
        <v>1294</v>
      </c>
      <c r="Q11" s="505">
        <f t="shared" si="4"/>
        <v>1316</v>
      </c>
      <c r="R11" s="504">
        <v>422</v>
      </c>
      <c r="S11" s="505">
        <v>1689</v>
      </c>
      <c r="T11" s="505">
        <f t="shared" si="5"/>
        <v>2111</v>
      </c>
    </row>
    <row r="12" spans="1:20">
      <c r="A12" s="255" t="s">
        <v>17</v>
      </c>
      <c r="B12" s="255">
        <v>2823</v>
      </c>
      <c r="C12" s="502">
        <v>0</v>
      </c>
      <c r="D12" s="503">
        <v>0</v>
      </c>
      <c r="E12" s="503">
        <f t="shared" si="0"/>
        <v>0</v>
      </c>
      <c r="F12" s="502">
        <v>2</v>
      </c>
      <c r="G12" s="503">
        <v>157</v>
      </c>
      <c r="H12" s="503">
        <f t="shared" si="1"/>
        <v>159</v>
      </c>
      <c r="I12" s="502">
        <v>2</v>
      </c>
      <c r="J12" s="503">
        <v>157</v>
      </c>
      <c r="K12" s="503">
        <f t="shared" si="2"/>
        <v>159</v>
      </c>
      <c r="L12" s="504">
        <v>0</v>
      </c>
      <c r="M12" s="505">
        <v>0</v>
      </c>
      <c r="N12" s="505">
        <f t="shared" si="3"/>
        <v>0</v>
      </c>
      <c r="O12" s="504">
        <v>73</v>
      </c>
      <c r="P12" s="505">
        <v>74</v>
      </c>
      <c r="Q12" s="505">
        <f t="shared" si="4"/>
        <v>147</v>
      </c>
      <c r="R12" s="504">
        <v>73</v>
      </c>
      <c r="S12" s="505">
        <v>74</v>
      </c>
      <c r="T12" s="505">
        <f t="shared" si="5"/>
        <v>147</v>
      </c>
    </row>
    <row r="13" spans="1:20">
      <c r="A13" s="255" t="s">
        <v>18</v>
      </c>
      <c r="B13" s="255">
        <v>1988</v>
      </c>
      <c r="C13" s="502">
        <v>0</v>
      </c>
      <c r="D13" s="503">
        <v>1</v>
      </c>
      <c r="E13" s="503">
        <f t="shared" si="0"/>
        <v>1</v>
      </c>
      <c r="F13" s="502">
        <v>36</v>
      </c>
      <c r="G13" s="503">
        <v>142</v>
      </c>
      <c r="H13" s="503">
        <f t="shared" si="1"/>
        <v>178</v>
      </c>
      <c r="I13" s="502">
        <v>36</v>
      </c>
      <c r="J13" s="503">
        <v>143</v>
      </c>
      <c r="K13" s="503">
        <f t="shared" si="2"/>
        <v>179</v>
      </c>
      <c r="L13" s="504">
        <v>1</v>
      </c>
      <c r="M13" s="505">
        <v>0</v>
      </c>
      <c r="N13" s="505">
        <f t="shared" si="3"/>
        <v>1</v>
      </c>
      <c r="O13" s="504">
        <v>23</v>
      </c>
      <c r="P13" s="505">
        <v>80</v>
      </c>
      <c r="Q13" s="505">
        <f t="shared" si="4"/>
        <v>103</v>
      </c>
      <c r="R13" s="504">
        <v>24</v>
      </c>
      <c r="S13" s="505">
        <v>80</v>
      </c>
      <c r="T13" s="505">
        <f t="shared" si="5"/>
        <v>104</v>
      </c>
    </row>
    <row r="14" spans="1:20">
      <c r="A14" s="255" t="s">
        <v>19</v>
      </c>
      <c r="B14" s="255">
        <v>2587</v>
      </c>
      <c r="C14" s="502">
        <v>403</v>
      </c>
      <c r="D14" s="503">
        <v>242</v>
      </c>
      <c r="E14" s="503">
        <f t="shared" si="0"/>
        <v>645</v>
      </c>
      <c r="F14" s="502">
        <v>388</v>
      </c>
      <c r="G14" s="503">
        <v>598</v>
      </c>
      <c r="H14" s="503">
        <f t="shared" si="1"/>
        <v>986</v>
      </c>
      <c r="I14" s="502">
        <v>791</v>
      </c>
      <c r="J14" s="503">
        <v>840</v>
      </c>
      <c r="K14" s="503">
        <f t="shared" si="2"/>
        <v>1631</v>
      </c>
      <c r="L14" s="504">
        <v>402</v>
      </c>
      <c r="M14" s="505">
        <v>120</v>
      </c>
      <c r="N14" s="505">
        <f t="shared" si="3"/>
        <v>522</v>
      </c>
      <c r="O14" s="504">
        <v>464</v>
      </c>
      <c r="P14" s="505">
        <v>493</v>
      </c>
      <c r="Q14" s="505">
        <f t="shared" si="4"/>
        <v>957</v>
      </c>
      <c r="R14" s="504">
        <v>866</v>
      </c>
      <c r="S14" s="505">
        <v>613</v>
      </c>
      <c r="T14" s="505">
        <f t="shared" si="5"/>
        <v>1479</v>
      </c>
    </row>
    <row r="15" spans="1:20">
      <c r="A15" s="255" t="s">
        <v>20</v>
      </c>
      <c r="B15" s="255">
        <v>26589</v>
      </c>
      <c r="C15" s="506">
        <v>2702</v>
      </c>
      <c r="D15" s="507">
        <v>6413</v>
      </c>
      <c r="E15" s="507">
        <f t="shared" si="0"/>
        <v>9115</v>
      </c>
      <c r="F15" s="506">
        <v>2690</v>
      </c>
      <c r="G15" s="507">
        <v>5470</v>
      </c>
      <c r="H15" s="507">
        <f t="shared" si="1"/>
        <v>8160</v>
      </c>
      <c r="I15" s="506">
        <v>5392</v>
      </c>
      <c r="J15" s="507">
        <v>11700</v>
      </c>
      <c r="K15" s="507">
        <f t="shared" si="2"/>
        <v>17092</v>
      </c>
      <c r="L15" s="508">
        <v>2945</v>
      </c>
      <c r="M15" s="509">
        <v>2219</v>
      </c>
      <c r="N15" s="509">
        <f t="shared" si="3"/>
        <v>5164</v>
      </c>
      <c r="O15" s="508">
        <v>2842</v>
      </c>
      <c r="P15" s="509">
        <v>6077</v>
      </c>
      <c r="Q15" s="509">
        <f t="shared" si="4"/>
        <v>8919</v>
      </c>
      <c r="R15" s="508">
        <v>5787</v>
      </c>
      <c r="S15" s="509">
        <v>8296</v>
      </c>
      <c r="T15" s="509">
        <f t="shared" si="5"/>
        <v>14083</v>
      </c>
    </row>
    <row r="16" spans="1:20">
      <c r="A16"/>
      <c r="B16"/>
      <c r="C16"/>
      <c r="D16"/>
      <c r="E16"/>
      <c r="F16"/>
      <c r="G16"/>
      <c r="H16"/>
    </row>
    <row r="17" spans="1:8">
      <c r="A17" s="555" t="s">
        <v>315</v>
      </c>
      <c r="B17" s="555"/>
      <c r="C17" s="555"/>
      <c r="D17" s="555"/>
      <c r="E17" s="555"/>
      <c r="F17" s="555"/>
      <c r="G17" s="555"/>
      <c r="H17"/>
    </row>
    <row r="18" spans="1:8" ht="12.75" customHeight="1">
      <c r="A18" s="556" t="s">
        <v>1</v>
      </c>
      <c r="B18" s="557">
        <v>42873</v>
      </c>
      <c r="C18" s="557"/>
      <c r="D18" s="558">
        <v>42849</v>
      </c>
      <c r="E18" s="558"/>
      <c r="F18" s="559" t="s">
        <v>316</v>
      </c>
      <c r="G18" s="559"/>
      <c r="H18" s="559"/>
    </row>
    <row r="19" spans="1:8" ht="25.5">
      <c r="A19" s="556"/>
      <c r="B19" s="510" t="s">
        <v>6</v>
      </c>
      <c r="C19" s="510" t="s">
        <v>8</v>
      </c>
      <c r="D19" s="511" t="s">
        <v>6</v>
      </c>
      <c r="E19" s="511" t="s">
        <v>8</v>
      </c>
      <c r="F19" s="217" t="s">
        <v>6</v>
      </c>
      <c r="G19" s="217" t="s">
        <v>317</v>
      </c>
      <c r="H19" s="217" t="s">
        <v>318</v>
      </c>
    </row>
    <row r="20" spans="1:8">
      <c r="A20" s="106" t="s">
        <v>10</v>
      </c>
      <c r="B20" s="512">
        <f t="shared" ref="B20:B30" si="6">E5</f>
        <v>1727</v>
      </c>
      <c r="C20" s="512">
        <f t="shared" ref="C20:C30" si="7">H5</f>
        <v>421</v>
      </c>
      <c r="D20" s="513">
        <f t="shared" ref="D20:D30" si="8">N5</f>
        <v>880</v>
      </c>
      <c r="E20" s="514">
        <f t="shared" ref="E20:E30" si="9">Q5</f>
        <v>805</v>
      </c>
      <c r="F20" s="515">
        <f t="shared" ref="F20:G26" si="10">(B20-D20)/D20</f>
        <v>0.96250000000000002</v>
      </c>
      <c r="G20" s="515">
        <f t="shared" si="10"/>
        <v>-0.47701863354037266</v>
      </c>
      <c r="H20" s="516">
        <f t="shared" ref="H20:H30" si="11">(K5-T5)/T5</f>
        <v>0.27477744807121662</v>
      </c>
    </row>
    <row r="21" spans="1:8">
      <c r="A21" s="106" t="s">
        <v>11</v>
      </c>
      <c r="B21" s="512">
        <f t="shared" si="6"/>
        <v>1013</v>
      </c>
      <c r="C21" s="512">
        <f t="shared" si="7"/>
        <v>1019</v>
      </c>
      <c r="D21" s="513">
        <f t="shared" si="8"/>
        <v>226</v>
      </c>
      <c r="E21" s="514">
        <f t="shared" si="9"/>
        <v>1295</v>
      </c>
      <c r="F21" s="515">
        <f t="shared" si="10"/>
        <v>3.4823008849557522</v>
      </c>
      <c r="G21" s="515">
        <f t="shared" si="10"/>
        <v>-0.21312741312741312</v>
      </c>
      <c r="H21" s="516">
        <f t="shared" si="11"/>
        <v>0.33596318211702825</v>
      </c>
    </row>
    <row r="22" spans="1:8">
      <c r="A22" s="106" t="s">
        <v>12</v>
      </c>
      <c r="B22" s="512">
        <f t="shared" si="6"/>
        <v>1005</v>
      </c>
      <c r="C22" s="512">
        <f t="shared" si="7"/>
        <v>1271</v>
      </c>
      <c r="D22" s="513">
        <f t="shared" si="8"/>
        <v>545</v>
      </c>
      <c r="E22" s="514">
        <f t="shared" si="9"/>
        <v>1578</v>
      </c>
      <c r="F22" s="515">
        <f t="shared" si="10"/>
        <v>0.84403669724770647</v>
      </c>
      <c r="G22" s="515">
        <f t="shared" si="10"/>
        <v>-0.19455006337135614</v>
      </c>
      <c r="H22" s="516">
        <f t="shared" si="11"/>
        <v>7.2067828544512477E-2</v>
      </c>
    </row>
    <row r="23" spans="1:8">
      <c r="A23" s="106" t="s">
        <v>13</v>
      </c>
      <c r="B23" s="512">
        <f t="shared" si="6"/>
        <v>1064</v>
      </c>
      <c r="C23" s="512">
        <f t="shared" si="7"/>
        <v>1308</v>
      </c>
      <c r="D23" s="513">
        <f t="shared" si="8"/>
        <v>693</v>
      </c>
      <c r="E23" s="514">
        <f t="shared" si="9"/>
        <v>1464</v>
      </c>
      <c r="F23" s="515">
        <f t="shared" si="10"/>
        <v>0.53535353535353536</v>
      </c>
      <c r="G23" s="515">
        <f t="shared" si="10"/>
        <v>-0.10655737704918032</v>
      </c>
      <c r="H23" s="516">
        <f t="shared" si="11"/>
        <v>1.483541956420955E-2</v>
      </c>
    </row>
    <row r="24" spans="1:8">
      <c r="A24" s="106" t="s">
        <v>14</v>
      </c>
      <c r="B24" s="512">
        <f t="shared" si="6"/>
        <v>715</v>
      </c>
      <c r="C24" s="512">
        <f t="shared" si="7"/>
        <v>194</v>
      </c>
      <c r="D24" s="513">
        <f t="shared" si="8"/>
        <v>536</v>
      </c>
      <c r="E24" s="514">
        <f t="shared" si="9"/>
        <v>194</v>
      </c>
      <c r="F24" s="515">
        <f t="shared" si="10"/>
        <v>0.33395522388059701</v>
      </c>
      <c r="G24" s="515">
        <f t="shared" si="10"/>
        <v>0</v>
      </c>
      <c r="H24" s="516">
        <f t="shared" si="11"/>
        <v>0.24520547945205479</v>
      </c>
    </row>
    <row r="25" spans="1:8">
      <c r="A25" s="106" t="s">
        <v>15</v>
      </c>
      <c r="B25" s="512">
        <f t="shared" si="6"/>
        <v>1693</v>
      </c>
      <c r="C25" s="512">
        <f t="shared" si="7"/>
        <v>1466</v>
      </c>
      <c r="D25" s="513">
        <f t="shared" si="8"/>
        <v>966</v>
      </c>
      <c r="E25" s="514">
        <f t="shared" si="9"/>
        <v>1060</v>
      </c>
      <c r="F25" s="515">
        <f t="shared" si="10"/>
        <v>0.7525879917184265</v>
      </c>
      <c r="G25" s="515">
        <f t="shared" si="10"/>
        <v>0.38301886792452833</v>
      </c>
      <c r="H25" s="516">
        <f t="shared" si="11"/>
        <v>0.55923000987166827</v>
      </c>
    </row>
    <row r="26" spans="1:8">
      <c r="A26" s="106" t="s">
        <v>16</v>
      </c>
      <c r="B26" s="512">
        <f t="shared" si="6"/>
        <v>1252</v>
      </c>
      <c r="C26" s="512">
        <f t="shared" si="7"/>
        <v>1158</v>
      </c>
      <c r="D26" s="513">
        <f t="shared" si="8"/>
        <v>795</v>
      </c>
      <c r="E26" s="514">
        <f t="shared" si="9"/>
        <v>1316</v>
      </c>
      <c r="F26" s="515">
        <f t="shared" si="10"/>
        <v>0.57484276729559747</v>
      </c>
      <c r="G26" s="515">
        <f t="shared" si="10"/>
        <v>-0.12006079027355623</v>
      </c>
      <c r="H26" s="516">
        <f t="shared" si="11"/>
        <v>0.14163903363334912</v>
      </c>
    </row>
    <row r="27" spans="1:8">
      <c r="A27" s="106" t="s">
        <v>17</v>
      </c>
      <c r="B27" s="512">
        <f t="shared" si="6"/>
        <v>0</v>
      </c>
      <c r="C27" s="512">
        <f t="shared" si="7"/>
        <v>159</v>
      </c>
      <c r="D27" s="513">
        <f t="shared" si="8"/>
        <v>0</v>
      </c>
      <c r="E27" s="514">
        <f t="shared" si="9"/>
        <v>147</v>
      </c>
      <c r="F27" s="515"/>
      <c r="G27" s="515">
        <f>(C27-E27)/E27</f>
        <v>8.1632653061224483E-2</v>
      </c>
      <c r="H27" s="516">
        <f t="shared" si="11"/>
        <v>8.1632653061224483E-2</v>
      </c>
    </row>
    <row r="28" spans="1:8">
      <c r="A28" s="106" t="s">
        <v>18</v>
      </c>
      <c r="B28" s="512">
        <f t="shared" si="6"/>
        <v>1</v>
      </c>
      <c r="C28" s="512">
        <f t="shared" si="7"/>
        <v>178</v>
      </c>
      <c r="D28" s="513">
        <f t="shared" si="8"/>
        <v>1</v>
      </c>
      <c r="E28" s="514">
        <f t="shared" si="9"/>
        <v>103</v>
      </c>
      <c r="F28" s="515">
        <f>(B28-D28)/D28</f>
        <v>0</v>
      </c>
      <c r="G28" s="515">
        <f>(C28-E28)/E28</f>
        <v>0.72815533980582525</v>
      </c>
      <c r="H28" s="516">
        <f t="shared" si="11"/>
        <v>0.72115384615384615</v>
      </c>
    </row>
    <row r="29" spans="1:8">
      <c r="A29" s="106" t="s">
        <v>19</v>
      </c>
      <c r="B29" s="512">
        <f t="shared" si="6"/>
        <v>645</v>
      </c>
      <c r="C29" s="512">
        <f t="shared" si="7"/>
        <v>986</v>
      </c>
      <c r="D29" s="513">
        <f t="shared" si="8"/>
        <v>522</v>
      </c>
      <c r="E29" s="514">
        <f t="shared" si="9"/>
        <v>957</v>
      </c>
      <c r="F29" s="515">
        <f>(B29-D29)/D29</f>
        <v>0.23563218390804597</v>
      </c>
      <c r="G29" s="515">
        <f>(C29-E29)/E29</f>
        <v>3.0303030303030304E-2</v>
      </c>
      <c r="H29" s="516">
        <f t="shared" si="11"/>
        <v>0.10277214334009466</v>
      </c>
    </row>
    <row r="30" spans="1:8">
      <c r="A30" s="106" t="s">
        <v>20</v>
      </c>
      <c r="B30" s="512">
        <f t="shared" si="6"/>
        <v>9115</v>
      </c>
      <c r="C30" s="512">
        <f t="shared" si="7"/>
        <v>8160</v>
      </c>
      <c r="D30" s="513">
        <f t="shared" si="8"/>
        <v>5164</v>
      </c>
      <c r="E30" s="514">
        <f t="shared" si="9"/>
        <v>8919</v>
      </c>
      <c r="F30" s="515">
        <f>(B30-D30)/D30</f>
        <v>0.7651045701006971</v>
      </c>
      <c r="G30" s="515">
        <f>(C30-E30)/E30</f>
        <v>-8.5099226370669356E-2</v>
      </c>
      <c r="H30" s="516">
        <f t="shared" si="11"/>
        <v>0.21366186181921465</v>
      </c>
    </row>
  </sheetData>
  <mergeCells count="15">
    <mergeCell ref="A2:A4"/>
    <mergeCell ref="B2:B4"/>
    <mergeCell ref="C2:K2"/>
    <mergeCell ref="L2:T2"/>
    <mergeCell ref="C3:E3"/>
    <mergeCell ref="F3:H3"/>
    <mergeCell ref="I3:K3"/>
    <mergeCell ref="L3:N3"/>
    <mergeCell ref="O3:Q3"/>
    <mergeCell ref="R3:T3"/>
    <mergeCell ref="A17:G17"/>
    <mergeCell ref="A18:A19"/>
    <mergeCell ref="B18:C18"/>
    <mergeCell ref="D18:E18"/>
    <mergeCell ref="F18:H18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pane xSplit="1" topLeftCell="Q1" activePane="topRight" state="frozen"/>
      <selection activeCell="A7" sqref="A7"/>
      <selection pane="topRight" activeCell="AG20" sqref="AG20"/>
    </sheetView>
  </sheetViews>
  <sheetFormatPr baseColWidth="10" defaultColWidth="9.33203125" defaultRowHeight="12.75"/>
  <cols>
    <col min="1" max="1" width="11"/>
    <col min="2" max="2" width="24.1640625"/>
    <col min="3" max="3" width="7.33203125" style="104"/>
    <col min="4" max="4" width="8.83203125" style="105"/>
    <col min="5" max="5" width="12" style="105"/>
    <col min="6" max="6" width="7.5" style="104"/>
    <col min="7" max="7" width="7.83203125" style="104"/>
    <col min="8" max="8" width="9.1640625" style="104"/>
    <col min="9" max="11" width="7.83203125" style="104"/>
    <col min="12" max="12" width="12.1640625" style="104"/>
    <col min="13" max="14" width="8.1640625" style="104"/>
    <col min="15" max="15" width="9.5" style="104"/>
    <col min="16" max="18" width="7.6640625" style="104"/>
    <col min="19" max="19" width="13.1640625" style="104"/>
    <col min="20" max="21" width="7.33203125" style="104"/>
    <col min="22" max="22" width="9.1640625" style="104"/>
    <col min="23" max="25" width="7.33203125" style="104"/>
    <col min="26" max="26" width="51.83203125"/>
    <col min="27" max="1025" width="11.6640625"/>
  </cols>
  <sheetData>
    <row r="1" spans="1:26" ht="35.25" customHeight="1">
      <c r="A1" s="524" t="str">
        <f>Académie!A1</f>
        <v>Statisiques LSU au 08 01 2018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5" t="s">
        <v>0</v>
      </c>
      <c r="T1" s="525"/>
      <c r="U1" s="525"/>
      <c r="V1" s="525"/>
      <c r="W1" s="525"/>
      <c r="X1" s="525"/>
      <c r="Y1" s="525"/>
    </row>
    <row r="2" spans="1:26" ht="6.75" customHeight="1"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 s="106"/>
      <c r="T2" s="106"/>
      <c r="U2" s="106"/>
      <c r="V2" s="106"/>
      <c r="W2" s="106"/>
      <c r="X2" s="106"/>
      <c r="Y2" s="106"/>
    </row>
    <row r="3" spans="1:26" ht="16.5" customHeight="1">
      <c r="A3" s="538" t="s">
        <v>22</v>
      </c>
      <c r="B3" s="538"/>
      <c r="C3" s="538" t="s">
        <v>23</v>
      </c>
      <c r="D3" s="539" t="s">
        <v>2</v>
      </c>
      <c r="E3" s="531" t="s">
        <v>3</v>
      </c>
      <c r="F3" s="531"/>
      <c r="G3" s="531"/>
      <c r="H3" s="531"/>
      <c r="I3" s="531"/>
      <c r="J3" s="531"/>
      <c r="K3" s="531"/>
      <c r="L3" s="532" t="s">
        <v>24</v>
      </c>
      <c r="M3" s="532"/>
      <c r="N3" s="532"/>
      <c r="O3" s="532"/>
      <c r="P3" s="532"/>
      <c r="Q3" s="532"/>
      <c r="R3" s="532"/>
      <c r="S3" s="533" t="s">
        <v>5</v>
      </c>
      <c r="T3" s="533"/>
      <c r="U3" s="533"/>
      <c r="V3" s="533"/>
      <c r="W3" s="533"/>
      <c r="X3" s="533"/>
      <c r="Y3" s="533"/>
      <c r="Z3" s="107" t="s">
        <v>25</v>
      </c>
    </row>
    <row r="4" spans="1:26" ht="16.5" customHeight="1">
      <c r="A4" s="538"/>
      <c r="B4" s="538"/>
      <c r="C4" s="538"/>
      <c r="D4" s="539"/>
      <c r="E4" s="108"/>
      <c r="F4" s="109" t="s">
        <v>6</v>
      </c>
      <c r="G4" s="110" t="s">
        <v>7</v>
      </c>
      <c r="H4" s="111" t="s">
        <v>8</v>
      </c>
      <c r="I4" s="112" t="s">
        <v>7</v>
      </c>
      <c r="J4" s="113" t="s">
        <v>9</v>
      </c>
      <c r="K4" s="114" t="s">
        <v>7</v>
      </c>
      <c r="L4" s="115"/>
      <c r="M4" s="116" t="s">
        <v>6</v>
      </c>
      <c r="N4" s="117" t="s">
        <v>7</v>
      </c>
      <c r="O4" s="111" t="s">
        <v>8</v>
      </c>
      <c r="P4" s="112" t="s">
        <v>7</v>
      </c>
      <c r="Q4" s="113" t="s">
        <v>9</v>
      </c>
      <c r="R4" s="114" t="s">
        <v>7</v>
      </c>
      <c r="S4" s="118"/>
      <c r="T4" s="119" t="s">
        <v>6</v>
      </c>
      <c r="U4" s="120" t="s">
        <v>7</v>
      </c>
      <c r="V4" s="121" t="s">
        <v>8</v>
      </c>
      <c r="W4" s="122" t="s">
        <v>7</v>
      </c>
      <c r="X4" s="123" t="s">
        <v>9</v>
      </c>
      <c r="Y4" s="124" t="s">
        <v>7</v>
      </c>
    </row>
    <row r="5" spans="1:26">
      <c r="A5" s="534" t="s">
        <v>26</v>
      </c>
      <c r="B5" s="534"/>
      <c r="C5" s="534"/>
      <c r="D5" s="125"/>
      <c r="E5" s="125"/>
      <c r="F5" s="125"/>
      <c r="G5" s="125"/>
      <c r="H5" s="125"/>
      <c r="I5" s="126"/>
      <c r="J5" s="127"/>
      <c r="K5" s="127"/>
      <c r="L5" s="127"/>
      <c r="M5" s="128"/>
      <c r="N5" s="128"/>
      <c r="O5" s="126"/>
      <c r="P5" s="126"/>
      <c r="Q5" s="127"/>
      <c r="R5" s="129"/>
      <c r="S5" s="130"/>
      <c r="T5" s="131"/>
      <c r="U5" s="131"/>
      <c r="V5" s="132"/>
      <c r="W5" s="132"/>
      <c r="X5" s="133"/>
      <c r="Y5" s="134"/>
    </row>
    <row r="6" spans="1:26" ht="15">
      <c r="A6" s="135" t="s">
        <v>27</v>
      </c>
      <c r="B6" s="136" t="s">
        <v>28</v>
      </c>
      <c r="C6" s="135" t="s">
        <v>29</v>
      </c>
      <c r="D6" s="137"/>
      <c r="E6" s="138"/>
      <c r="F6" s="139"/>
      <c r="G6" s="140"/>
      <c r="H6" s="141"/>
      <c r="I6" s="142"/>
      <c r="J6" s="143">
        <f t="shared" ref="J6:J16" si="0">F6+H6</f>
        <v>0</v>
      </c>
      <c r="K6" s="144"/>
      <c r="L6" s="145"/>
      <c r="M6" s="146"/>
      <c r="N6" s="147" t="e">
        <f t="shared" ref="N6:N16" si="1">M6/D6</f>
        <v>#DIV/0!</v>
      </c>
      <c r="O6" s="148"/>
      <c r="P6" s="149" t="e">
        <f t="shared" ref="P6:P16" si="2">O6/D6</f>
        <v>#DIV/0!</v>
      </c>
      <c r="Q6" s="150">
        <f t="shared" ref="Q6:Q16" si="3">M6+O6</f>
        <v>0</v>
      </c>
      <c r="R6" s="151" t="e">
        <f t="shared" ref="R6:R16" si="4">Q6/D6</f>
        <v>#DIV/0!</v>
      </c>
      <c r="S6" s="152"/>
      <c r="T6" s="153"/>
      <c r="U6" s="154" t="e">
        <f t="shared" ref="U6:U16" si="5">T6/D6</f>
        <v>#DIV/0!</v>
      </c>
      <c r="V6" s="155"/>
      <c r="W6" s="156" t="e">
        <f t="shared" ref="W6:W16" si="6">V6/$D6</f>
        <v>#DIV/0!</v>
      </c>
      <c r="X6" s="157">
        <f t="shared" ref="X6:X16" si="7">T6+V6</f>
        <v>0</v>
      </c>
      <c r="Y6" s="158" t="e">
        <f t="shared" ref="Y6:Y16" si="8">X6/$D6</f>
        <v>#DIV/0!</v>
      </c>
    </row>
    <row r="7" spans="1:26" ht="15">
      <c r="A7" s="135" t="s">
        <v>30</v>
      </c>
      <c r="B7" s="136" t="s">
        <v>31</v>
      </c>
      <c r="C7" s="135" t="s">
        <v>29</v>
      </c>
      <c r="D7" s="137"/>
      <c r="E7" s="138"/>
      <c r="F7" s="139"/>
      <c r="G7" s="140"/>
      <c r="H7" s="141"/>
      <c r="I7" s="142"/>
      <c r="J7" s="143">
        <f t="shared" si="0"/>
        <v>0</v>
      </c>
      <c r="K7" s="144"/>
      <c r="L7" s="159"/>
      <c r="M7" s="160"/>
      <c r="N7" s="161" t="e">
        <f t="shared" si="1"/>
        <v>#DIV/0!</v>
      </c>
      <c r="O7" s="141"/>
      <c r="P7" s="142" t="e">
        <f t="shared" si="2"/>
        <v>#DIV/0!</v>
      </c>
      <c r="Q7" s="143">
        <f t="shared" si="3"/>
        <v>0</v>
      </c>
      <c r="R7" s="144" t="e">
        <f t="shared" si="4"/>
        <v>#DIV/0!</v>
      </c>
      <c r="S7" s="162"/>
      <c r="T7" s="153"/>
      <c r="U7" s="154" t="e">
        <f t="shared" si="5"/>
        <v>#DIV/0!</v>
      </c>
      <c r="V7" s="155"/>
      <c r="W7" s="156" t="e">
        <f t="shared" si="6"/>
        <v>#DIV/0!</v>
      </c>
      <c r="X7" s="157">
        <f t="shared" si="7"/>
        <v>0</v>
      </c>
      <c r="Y7" s="158" t="e">
        <f t="shared" si="8"/>
        <v>#DIV/0!</v>
      </c>
      <c r="Z7" s="163"/>
    </row>
    <row r="8" spans="1:26" ht="15">
      <c r="A8" s="135" t="s">
        <v>32</v>
      </c>
      <c r="B8" s="136" t="s">
        <v>33</v>
      </c>
      <c r="C8" s="135" t="s">
        <v>29</v>
      </c>
      <c r="D8" s="137"/>
      <c r="E8" s="138"/>
      <c r="F8" s="139"/>
      <c r="G8" s="140" t="e">
        <f>F8/D8</f>
        <v>#DIV/0!</v>
      </c>
      <c r="H8" s="141"/>
      <c r="I8" s="142" t="e">
        <f>H8/D8</f>
        <v>#DIV/0!</v>
      </c>
      <c r="J8" s="143">
        <f t="shared" si="0"/>
        <v>0</v>
      </c>
      <c r="K8" s="144" t="e">
        <f>J8/D8</f>
        <v>#DIV/0!</v>
      </c>
      <c r="L8" s="145"/>
      <c r="M8" s="160"/>
      <c r="N8" s="161" t="e">
        <f t="shared" si="1"/>
        <v>#DIV/0!</v>
      </c>
      <c r="O8" s="141"/>
      <c r="P8" s="142" t="e">
        <f t="shared" si="2"/>
        <v>#DIV/0!</v>
      </c>
      <c r="Q8" s="143">
        <f t="shared" si="3"/>
        <v>0</v>
      </c>
      <c r="R8" s="144" t="e">
        <f t="shared" si="4"/>
        <v>#DIV/0!</v>
      </c>
      <c r="S8" s="164"/>
      <c r="T8" s="153"/>
      <c r="U8" s="154" t="e">
        <f t="shared" si="5"/>
        <v>#DIV/0!</v>
      </c>
      <c r="V8" s="155"/>
      <c r="W8" s="156" t="e">
        <f t="shared" si="6"/>
        <v>#DIV/0!</v>
      </c>
      <c r="X8" s="157">
        <f t="shared" si="7"/>
        <v>0</v>
      </c>
      <c r="Y8" s="158" t="e">
        <f t="shared" si="8"/>
        <v>#DIV/0!</v>
      </c>
    </row>
    <row r="9" spans="1:26" ht="15">
      <c r="A9" s="135" t="s">
        <v>35</v>
      </c>
      <c r="B9" s="136" t="s">
        <v>36</v>
      </c>
      <c r="C9" s="135" t="s">
        <v>29</v>
      </c>
      <c r="D9" s="137"/>
      <c r="E9" s="138"/>
      <c r="F9" s="139"/>
      <c r="G9" s="140"/>
      <c r="H9" s="141"/>
      <c r="I9" s="142"/>
      <c r="J9" s="143">
        <f t="shared" si="0"/>
        <v>0</v>
      </c>
      <c r="K9" s="144"/>
      <c r="L9" s="145"/>
      <c r="M9" s="160"/>
      <c r="N9" s="161" t="e">
        <f t="shared" si="1"/>
        <v>#DIV/0!</v>
      </c>
      <c r="O9" s="141"/>
      <c r="P9" s="142" t="e">
        <f t="shared" si="2"/>
        <v>#DIV/0!</v>
      </c>
      <c r="Q9" s="143">
        <f t="shared" si="3"/>
        <v>0</v>
      </c>
      <c r="R9" s="144" t="e">
        <f t="shared" si="4"/>
        <v>#DIV/0!</v>
      </c>
      <c r="S9" s="162"/>
      <c r="T9" s="153"/>
      <c r="U9" s="154" t="e">
        <f t="shared" si="5"/>
        <v>#DIV/0!</v>
      </c>
      <c r="V9" s="155"/>
      <c r="W9" s="156" t="e">
        <f t="shared" si="6"/>
        <v>#DIV/0!</v>
      </c>
      <c r="X9" s="157">
        <f t="shared" si="7"/>
        <v>0</v>
      </c>
      <c r="Y9" s="158" t="e">
        <f t="shared" si="8"/>
        <v>#DIV/0!</v>
      </c>
      <c r="Z9" s="165"/>
    </row>
    <row r="10" spans="1:26" ht="15">
      <c r="A10" s="135" t="s">
        <v>37</v>
      </c>
      <c r="B10" s="136" t="s">
        <v>38</v>
      </c>
      <c r="C10" s="135" t="s">
        <v>29</v>
      </c>
      <c r="D10" s="137"/>
      <c r="E10" s="138"/>
      <c r="F10" s="139"/>
      <c r="G10" s="140"/>
      <c r="H10" s="141"/>
      <c r="I10" s="142"/>
      <c r="J10" s="143">
        <f t="shared" si="0"/>
        <v>0</v>
      </c>
      <c r="K10" s="144"/>
      <c r="L10" s="145"/>
      <c r="M10" s="146"/>
      <c r="N10" s="147" t="e">
        <f t="shared" si="1"/>
        <v>#DIV/0!</v>
      </c>
      <c r="O10" s="148"/>
      <c r="P10" s="149" t="e">
        <f t="shared" si="2"/>
        <v>#DIV/0!</v>
      </c>
      <c r="Q10" s="150">
        <f t="shared" si="3"/>
        <v>0</v>
      </c>
      <c r="R10" s="151" t="e">
        <f t="shared" si="4"/>
        <v>#DIV/0!</v>
      </c>
      <c r="S10" s="162"/>
      <c r="T10" s="153"/>
      <c r="U10" s="154" t="e">
        <f t="shared" si="5"/>
        <v>#DIV/0!</v>
      </c>
      <c r="V10" s="155"/>
      <c r="W10" s="156" t="e">
        <f t="shared" si="6"/>
        <v>#DIV/0!</v>
      </c>
      <c r="X10" s="157">
        <f t="shared" si="7"/>
        <v>0</v>
      </c>
      <c r="Y10" s="158" t="e">
        <f t="shared" si="8"/>
        <v>#DIV/0!</v>
      </c>
    </row>
    <row r="11" spans="1:26" ht="15">
      <c r="A11" s="135" t="s">
        <v>39</v>
      </c>
      <c r="B11" s="136" t="s">
        <v>40</v>
      </c>
      <c r="C11" s="135" t="s">
        <v>29</v>
      </c>
      <c r="D11" s="137"/>
      <c r="E11" s="138"/>
      <c r="F11" s="139"/>
      <c r="G11" s="140" t="e">
        <f>F11/D11</f>
        <v>#DIV/0!</v>
      </c>
      <c r="H11" s="141"/>
      <c r="I11" s="142" t="e">
        <f>H11/D11</f>
        <v>#DIV/0!</v>
      </c>
      <c r="J11" s="143">
        <f t="shared" si="0"/>
        <v>0</v>
      </c>
      <c r="K11" s="144" t="e">
        <f>J11/D11</f>
        <v>#DIV/0!</v>
      </c>
      <c r="L11" s="145"/>
      <c r="M11" s="160"/>
      <c r="N11" s="161" t="e">
        <f t="shared" si="1"/>
        <v>#DIV/0!</v>
      </c>
      <c r="O11" s="141"/>
      <c r="P11" s="142" t="e">
        <f t="shared" si="2"/>
        <v>#DIV/0!</v>
      </c>
      <c r="Q11" s="143">
        <f t="shared" si="3"/>
        <v>0</v>
      </c>
      <c r="R11" s="144" t="e">
        <f t="shared" si="4"/>
        <v>#DIV/0!</v>
      </c>
      <c r="S11" s="162"/>
      <c r="T11" s="153"/>
      <c r="U11" s="154" t="e">
        <f t="shared" si="5"/>
        <v>#DIV/0!</v>
      </c>
      <c r="V11" s="155"/>
      <c r="W11" s="156" t="e">
        <f t="shared" si="6"/>
        <v>#DIV/0!</v>
      </c>
      <c r="X11" s="157">
        <f t="shared" si="7"/>
        <v>0</v>
      </c>
      <c r="Y11" s="158" t="e">
        <f t="shared" si="8"/>
        <v>#DIV/0!</v>
      </c>
    </row>
    <row r="12" spans="1:26" ht="15">
      <c r="A12" s="135" t="s">
        <v>41</v>
      </c>
      <c r="B12" s="136" t="s">
        <v>42</v>
      </c>
      <c r="C12" s="135" t="s">
        <v>29</v>
      </c>
      <c r="D12" s="137"/>
      <c r="E12" s="138"/>
      <c r="F12" s="139"/>
      <c r="G12" s="140" t="e">
        <f>F12/D12</f>
        <v>#DIV/0!</v>
      </c>
      <c r="H12" s="141"/>
      <c r="I12" s="142" t="e">
        <f>H12/D12</f>
        <v>#DIV/0!</v>
      </c>
      <c r="J12" s="143">
        <f t="shared" si="0"/>
        <v>0</v>
      </c>
      <c r="K12" s="144" t="e">
        <f>J12/D12</f>
        <v>#DIV/0!</v>
      </c>
      <c r="L12" s="159"/>
      <c r="M12" s="160"/>
      <c r="N12" s="161" t="e">
        <f t="shared" si="1"/>
        <v>#DIV/0!</v>
      </c>
      <c r="O12" s="141"/>
      <c r="P12" s="142" t="e">
        <f t="shared" si="2"/>
        <v>#DIV/0!</v>
      </c>
      <c r="Q12" s="143">
        <f t="shared" si="3"/>
        <v>0</v>
      </c>
      <c r="R12" s="144" t="e">
        <f t="shared" si="4"/>
        <v>#DIV/0!</v>
      </c>
      <c r="S12" s="162"/>
      <c r="T12" s="153"/>
      <c r="U12" s="154" t="e">
        <f t="shared" si="5"/>
        <v>#DIV/0!</v>
      </c>
      <c r="V12" s="155"/>
      <c r="W12" s="156" t="e">
        <f t="shared" si="6"/>
        <v>#DIV/0!</v>
      </c>
      <c r="X12" s="157">
        <f t="shared" si="7"/>
        <v>0</v>
      </c>
      <c r="Y12" s="158" t="e">
        <f t="shared" si="8"/>
        <v>#DIV/0!</v>
      </c>
    </row>
    <row r="13" spans="1:26" ht="15">
      <c r="A13" s="135" t="s">
        <v>43</v>
      </c>
      <c r="B13" s="136" t="s">
        <v>44</v>
      </c>
      <c r="C13" s="135" t="s">
        <v>29</v>
      </c>
      <c r="D13" s="137"/>
      <c r="E13" s="138"/>
      <c r="F13" s="139"/>
      <c r="G13" s="140" t="e">
        <f>F13/D13</f>
        <v>#DIV/0!</v>
      </c>
      <c r="H13" s="141"/>
      <c r="I13" s="142" t="e">
        <f>H13/D13</f>
        <v>#DIV/0!</v>
      </c>
      <c r="J13" s="143">
        <f t="shared" si="0"/>
        <v>0</v>
      </c>
      <c r="K13" s="144" t="e">
        <f>J13/D13</f>
        <v>#DIV/0!</v>
      </c>
      <c r="L13" s="159"/>
      <c r="M13" s="160"/>
      <c r="N13" s="161" t="e">
        <f t="shared" si="1"/>
        <v>#DIV/0!</v>
      </c>
      <c r="O13" s="141"/>
      <c r="P13" s="142" t="e">
        <f t="shared" si="2"/>
        <v>#DIV/0!</v>
      </c>
      <c r="Q13" s="143">
        <f t="shared" si="3"/>
        <v>0</v>
      </c>
      <c r="R13" s="144" t="e">
        <f t="shared" si="4"/>
        <v>#DIV/0!</v>
      </c>
      <c r="S13" s="162"/>
      <c r="T13" s="153"/>
      <c r="U13" s="154" t="e">
        <f t="shared" si="5"/>
        <v>#DIV/0!</v>
      </c>
      <c r="V13" s="155"/>
      <c r="W13" s="156" t="e">
        <f t="shared" si="6"/>
        <v>#DIV/0!</v>
      </c>
      <c r="X13" s="157">
        <f t="shared" si="7"/>
        <v>0</v>
      </c>
      <c r="Y13" s="158" t="e">
        <f t="shared" si="8"/>
        <v>#DIV/0!</v>
      </c>
    </row>
    <row r="14" spans="1:26" ht="15">
      <c r="A14" s="135" t="s">
        <v>45</v>
      </c>
      <c r="B14" s="136" t="s">
        <v>46</v>
      </c>
      <c r="C14" s="135" t="s">
        <v>29</v>
      </c>
      <c r="D14" s="137"/>
      <c r="E14" s="138"/>
      <c r="F14" s="139"/>
      <c r="G14" s="140" t="e">
        <f>F14/D14</f>
        <v>#DIV/0!</v>
      </c>
      <c r="H14" s="141"/>
      <c r="I14" s="142" t="e">
        <f>H14/D14</f>
        <v>#DIV/0!</v>
      </c>
      <c r="J14" s="143">
        <f t="shared" si="0"/>
        <v>0</v>
      </c>
      <c r="K14" s="144" t="e">
        <f>J14/D14</f>
        <v>#DIV/0!</v>
      </c>
      <c r="L14" s="145"/>
      <c r="M14" s="146"/>
      <c r="N14" s="147" t="e">
        <f t="shared" si="1"/>
        <v>#DIV/0!</v>
      </c>
      <c r="O14" s="148"/>
      <c r="P14" s="149" t="e">
        <f t="shared" si="2"/>
        <v>#DIV/0!</v>
      </c>
      <c r="Q14" s="150">
        <f t="shared" si="3"/>
        <v>0</v>
      </c>
      <c r="R14" s="151" t="e">
        <f t="shared" si="4"/>
        <v>#DIV/0!</v>
      </c>
      <c r="S14" s="162"/>
      <c r="T14" s="153"/>
      <c r="U14" s="154" t="e">
        <f t="shared" si="5"/>
        <v>#DIV/0!</v>
      </c>
      <c r="V14" s="155"/>
      <c r="W14" s="156" t="e">
        <f t="shared" si="6"/>
        <v>#DIV/0!</v>
      </c>
      <c r="X14" s="157">
        <f t="shared" si="7"/>
        <v>0</v>
      </c>
      <c r="Y14" s="158" t="e">
        <f t="shared" si="8"/>
        <v>#DIV/0!</v>
      </c>
    </row>
    <row r="15" spans="1:26" ht="15">
      <c r="A15" s="135" t="s">
        <v>47</v>
      </c>
      <c r="B15" s="136" t="s">
        <v>48</v>
      </c>
      <c r="C15" s="135" t="s">
        <v>29</v>
      </c>
      <c r="D15" s="137"/>
      <c r="E15" s="138"/>
      <c r="F15" s="139"/>
      <c r="G15" s="140"/>
      <c r="H15" s="141"/>
      <c r="I15" s="142"/>
      <c r="J15" s="143">
        <f t="shared" si="0"/>
        <v>0</v>
      </c>
      <c r="K15" s="144"/>
      <c r="L15" s="145"/>
      <c r="M15" s="166"/>
      <c r="N15" s="167" t="e">
        <f t="shared" si="1"/>
        <v>#DIV/0!</v>
      </c>
      <c r="O15" s="168"/>
      <c r="P15" s="169" t="e">
        <f t="shared" si="2"/>
        <v>#DIV/0!</v>
      </c>
      <c r="Q15" s="170">
        <f t="shared" si="3"/>
        <v>0</v>
      </c>
      <c r="R15" s="171" t="e">
        <f t="shared" si="4"/>
        <v>#DIV/0!</v>
      </c>
      <c r="S15" s="162"/>
      <c r="T15" s="153"/>
      <c r="U15" s="154" t="e">
        <f t="shared" si="5"/>
        <v>#DIV/0!</v>
      </c>
      <c r="V15" s="155"/>
      <c r="W15" s="156" t="e">
        <f t="shared" si="6"/>
        <v>#DIV/0!</v>
      </c>
      <c r="X15" s="157">
        <f t="shared" si="7"/>
        <v>0</v>
      </c>
      <c r="Y15" s="158" t="e">
        <f t="shared" si="8"/>
        <v>#DIV/0!</v>
      </c>
    </row>
    <row r="16" spans="1:26" ht="15">
      <c r="A16" s="135" t="s">
        <v>49</v>
      </c>
      <c r="B16" s="136" t="s">
        <v>50</v>
      </c>
      <c r="C16" s="135" t="s">
        <v>29</v>
      </c>
      <c r="D16" s="137"/>
      <c r="E16" s="138"/>
      <c r="F16" s="139"/>
      <c r="G16" s="140" t="e">
        <f>F16/D16</f>
        <v>#DIV/0!</v>
      </c>
      <c r="H16" s="141"/>
      <c r="I16" s="142" t="e">
        <f>H16/D16</f>
        <v>#DIV/0!</v>
      </c>
      <c r="J16" s="143">
        <f t="shared" si="0"/>
        <v>0</v>
      </c>
      <c r="K16" s="144" t="e">
        <f>J16/D16</f>
        <v>#DIV/0!</v>
      </c>
      <c r="L16" s="159"/>
      <c r="M16" s="160"/>
      <c r="N16" s="161" t="e">
        <f t="shared" si="1"/>
        <v>#DIV/0!</v>
      </c>
      <c r="O16" s="141"/>
      <c r="P16" s="142" t="e">
        <f t="shared" si="2"/>
        <v>#DIV/0!</v>
      </c>
      <c r="Q16" s="143">
        <f t="shared" si="3"/>
        <v>0</v>
      </c>
      <c r="R16" s="144" t="e">
        <f t="shared" si="4"/>
        <v>#DIV/0!</v>
      </c>
      <c r="S16" s="162"/>
      <c r="T16" s="153"/>
      <c r="U16" s="154" t="e">
        <f t="shared" si="5"/>
        <v>#DIV/0!</v>
      </c>
      <c r="V16" s="155"/>
      <c r="W16" s="156" t="e">
        <f t="shared" si="6"/>
        <v>#DIV/0!</v>
      </c>
      <c r="X16" s="157">
        <f t="shared" si="7"/>
        <v>0</v>
      </c>
      <c r="Y16" s="158" t="e">
        <f t="shared" si="8"/>
        <v>#DIV/0!</v>
      </c>
    </row>
    <row r="17" spans="1:25" ht="15">
      <c r="A17" s="534" t="s">
        <v>51</v>
      </c>
      <c r="B17" s="534"/>
      <c r="C17" s="534"/>
      <c r="D17" s="172"/>
      <c r="E17" s="172"/>
      <c r="F17" s="172"/>
      <c r="G17" s="172"/>
      <c r="H17" s="172"/>
      <c r="I17" s="173"/>
      <c r="J17" s="174"/>
      <c r="K17" s="175"/>
      <c r="L17" s="175"/>
      <c r="M17" s="176"/>
      <c r="N17" s="177"/>
      <c r="O17" s="178"/>
      <c r="P17" s="173"/>
      <c r="Q17" s="174"/>
      <c r="R17" s="175"/>
      <c r="S17" s="179"/>
      <c r="T17" s="179"/>
      <c r="U17" s="180"/>
      <c r="V17" s="181"/>
      <c r="W17" s="182"/>
      <c r="X17" s="183"/>
      <c r="Y17" s="184"/>
    </row>
    <row r="18" spans="1:25" ht="15">
      <c r="A18" s="135" t="s">
        <v>52</v>
      </c>
      <c r="B18" s="136" t="s">
        <v>53</v>
      </c>
      <c r="C18" s="135" t="s">
        <v>29</v>
      </c>
      <c r="D18" s="185"/>
      <c r="E18" s="186"/>
      <c r="F18" s="187"/>
      <c r="G18" s="188" t="e">
        <f>F18/D18</f>
        <v>#DIV/0!</v>
      </c>
      <c r="H18" s="189"/>
      <c r="I18" s="190" t="e">
        <f>H18/D18</f>
        <v>#DIV/0!</v>
      </c>
      <c r="J18" s="191">
        <f>F18+H18</f>
        <v>0</v>
      </c>
      <c r="K18" s="192" t="e">
        <f>J18/D18</f>
        <v>#DIV/0!</v>
      </c>
      <c r="L18" s="193"/>
      <c r="M18" s="194"/>
      <c r="N18" s="195" t="e">
        <f>M18/D18</f>
        <v>#DIV/0!</v>
      </c>
      <c r="O18" s="189"/>
      <c r="P18" s="190" t="e">
        <f>O18/D18</f>
        <v>#DIV/0!</v>
      </c>
      <c r="Q18" s="191">
        <f>M18+O18</f>
        <v>0</v>
      </c>
      <c r="R18" s="192" t="e">
        <f>Q18/D18</f>
        <v>#DIV/0!</v>
      </c>
      <c r="S18" s="196"/>
      <c r="T18" s="197"/>
      <c r="U18" s="198" t="e">
        <f>T18/D18</f>
        <v>#DIV/0!</v>
      </c>
      <c r="V18" s="199"/>
      <c r="W18" s="200" t="e">
        <f>V18/$D18</f>
        <v>#DIV/0!</v>
      </c>
      <c r="X18" s="201">
        <f>T18+V18</f>
        <v>0</v>
      </c>
      <c r="Y18" s="202" t="e">
        <f>X18/$D18</f>
        <v>#DIV/0!</v>
      </c>
    </row>
    <row r="19" spans="1:25" s="106" customFormat="1" ht="33" customHeight="1">
      <c r="A19" s="535" t="s">
        <v>22</v>
      </c>
      <c r="B19" s="535"/>
      <c r="C19" s="535"/>
      <c r="D19" s="203">
        <f>SUM(D6:D18)</f>
        <v>0</v>
      </c>
      <c r="E19" s="204"/>
      <c r="F19" s="205">
        <f>SUM(F6:F18)</f>
        <v>0</v>
      </c>
      <c r="G19" s="206" t="e">
        <f>F19/(D19-D6-D7-D9-D10-D15)</f>
        <v>#DIV/0!</v>
      </c>
      <c r="H19" s="203">
        <f>SUM(H6:H18)</f>
        <v>0</v>
      </c>
      <c r="I19" s="207" t="e">
        <f>H19/(D19-D6-D7-D9-D10-D15)</f>
        <v>#DIV/0!</v>
      </c>
      <c r="J19" s="203">
        <f>F19+H19</f>
        <v>0</v>
      </c>
      <c r="K19" s="207" t="e">
        <f>J19/(D19-D6-D7-D9-D10-D15)</f>
        <v>#DIV/0!</v>
      </c>
      <c r="L19" s="208"/>
      <c r="M19" s="203">
        <f>SUM(M6:M18)</f>
        <v>0</v>
      </c>
      <c r="N19" s="209" t="e">
        <f>M19/D19</f>
        <v>#DIV/0!</v>
      </c>
      <c r="O19" s="203">
        <f>SUM(O6:O18)</f>
        <v>0</v>
      </c>
      <c r="P19" s="207" t="e">
        <f>O19/D19</f>
        <v>#DIV/0!</v>
      </c>
      <c r="Q19" s="210">
        <f>M19+O19</f>
        <v>0</v>
      </c>
      <c r="R19" s="207" t="e">
        <f>Q19/D19</f>
        <v>#DIV/0!</v>
      </c>
      <c r="S19" s="211"/>
      <c r="T19" s="212">
        <f>SUM(T6:T16)</f>
        <v>0</v>
      </c>
      <c r="U19" s="213" t="e">
        <f>T19/D19</f>
        <v>#DIV/0!</v>
      </c>
      <c r="V19" s="214">
        <f>SUM(V6:V16)</f>
        <v>0</v>
      </c>
      <c r="W19" s="215" t="e">
        <f>V19/D19</f>
        <v>#DIV/0!</v>
      </c>
      <c r="X19" s="214">
        <f>SUM(X6:X16)</f>
        <v>0</v>
      </c>
      <c r="Y19" s="215">
        <v>0.196187175043328</v>
      </c>
    </row>
    <row r="20" spans="1:25" ht="14.25">
      <c r="A20" s="216"/>
      <c r="B20" s="217"/>
      <c r="C20" s="217"/>
      <c r="D20"/>
      <c r="E20" s="218" t="s">
        <v>54</v>
      </c>
      <c r="F20"/>
      <c r="G20" s="107">
        <f>D19-D6-D7-D9-D10-D15</f>
        <v>0</v>
      </c>
      <c r="H20"/>
      <c r="I20"/>
      <c r="J20"/>
      <c r="K20"/>
      <c r="L20"/>
      <c r="M20"/>
      <c r="N20"/>
      <c r="O20"/>
      <c r="P20"/>
      <c r="Q20"/>
      <c r="R20"/>
      <c r="S20" s="219"/>
      <c r="T20" s="219"/>
      <c r="U20" s="220"/>
      <c r="V20" s="219"/>
      <c r="W20" s="220"/>
      <c r="X20" s="219"/>
      <c r="Y20" s="220"/>
    </row>
    <row r="21" spans="1:25" ht="12.75" customHeight="1">
      <c r="A21" s="536" t="s">
        <v>20</v>
      </c>
      <c r="B21" s="536"/>
      <c r="C21" s="536"/>
      <c r="D21" s="537" t="s">
        <v>2</v>
      </c>
      <c r="E21" s="531" t="s">
        <v>3</v>
      </c>
      <c r="F21" s="531"/>
      <c r="G21" s="531"/>
      <c r="H21" s="531"/>
      <c r="I21" s="531"/>
      <c r="J21" s="531"/>
      <c r="K21" s="531"/>
      <c r="L21" s="532" t="s">
        <v>24</v>
      </c>
      <c r="M21" s="532"/>
      <c r="N21" s="532"/>
      <c r="O21" s="532"/>
      <c r="P21" s="532"/>
      <c r="Q21" s="532"/>
      <c r="R21" s="532"/>
      <c r="S21" s="533" t="s">
        <v>5</v>
      </c>
      <c r="T21" s="533"/>
      <c r="U21" s="533"/>
      <c r="V21" s="533"/>
      <c r="W21" s="533"/>
      <c r="X21" s="533"/>
      <c r="Y21" s="533"/>
    </row>
    <row r="22" spans="1:25">
      <c r="A22" s="536"/>
      <c r="B22" s="536"/>
      <c r="C22" s="536"/>
      <c r="D22" s="537"/>
      <c r="E22" s="108"/>
      <c r="F22" s="109" t="s">
        <v>6</v>
      </c>
      <c r="G22" s="110" t="s">
        <v>7</v>
      </c>
      <c r="H22" s="111" t="s">
        <v>8</v>
      </c>
      <c r="I22" s="112" t="s">
        <v>7</v>
      </c>
      <c r="J22" s="113" t="s">
        <v>9</v>
      </c>
      <c r="K22" s="114" t="s">
        <v>7</v>
      </c>
      <c r="L22" s="221"/>
      <c r="M22" s="116" t="s">
        <v>6</v>
      </c>
      <c r="N22" s="117" t="s">
        <v>7</v>
      </c>
      <c r="O22" s="111" t="s">
        <v>8</v>
      </c>
      <c r="P22" s="112" t="s">
        <v>7</v>
      </c>
      <c r="Q22" s="113" t="s">
        <v>9</v>
      </c>
      <c r="R22" s="114" t="s">
        <v>7</v>
      </c>
      <c r="S22" s="118"/>
      <c r="T22" s="119" t="s">
        <v>6</v>
      </c>
      <c r="U22" s="120" t="s">
        <v>7</v>
      </c>
      <c r="V22" s="121" t="s">
        <v>8</v>
      </c>
      <c r="W22" s="122" t="s">
        <v>7</v>
      </c>
      <c r="X22" s="123" t="s">
        <v>9</v>
      </c>
      <c r="Y22" s="124" t="s">
        <v>7</v>
      </c>
    </row>
    <row r="23" spans="1:25" ht="15.75" customHeight="1">
      <c r="A23" s="536"/>
      <c r="B23" s="536"/>
      <c r="C23" s="536"/>
      <c r="D23" s="222">
        <f>Académie!B$15</f>
        <v>0</v>
      </c>
      <c r="F23" s="223">
        <f>Académie!C$15</f>
        <v>0</v>
      </c>
      <c r="G23" s="224" t="e">
        <f>Académie!D$15</f>
        <v>#DIV/0!</v>
      </c>
      <c r="H23" s="225">
        <f>Académie!E$15</f>
        <v>0</v>
      </c>
      <c r="I23" s="226" t="e">
        <f>Académie!F$15</f>
        <v>#DIV/0!</v>
      </c>
      <c r="J23" s="225">
        <f>Académie!G$15</f>
        <v>0</v>
      </c>
      <c r="K23" s="226" t="e">
        <f>Académie!H$15</f>
        <v>#DIV/0!</v>
      </c>
      <c r="L23" s="227"/>
      <c r="M23" s="228">
        <f>Académie!I$15</f>
        <v>0</v>
      </c>
      <c r="N23" s="229" t="e">
        <f>Académie!J$15</f>
        <v>#DIV/0!</v>
      </c>
      <c r="O23" s="225">
        <f>Académie!K$15</f>
        <v>0</v>
      </c>
      <c r="P23" s="230" t="e">
        <f>Académie!L$15</f>
        <v>#DIV/0!</v>
      </c>
      <c r="Q23" s="231">
        <f>Académie!M$15</f>
        <v>0</v>
      </c>
      <c r="R23" s="226" t="e">
        <f>Académie!N$15</f>
        <v>#DIV/0!</v>
      </c>
      <c r="S23" s="232"/>
      <c r="T23" s="233">
        <f>Académie!O$15</f>
        <v>0</v>
      </c>
      <c r="U23" s="234" t="e">
        <f>Académie!P$15</f>
        <v>#DIV/0!</v>
      </c>
      <c r="V23" s="235">
        <f>Académie!Q$15</f>
        <v>0</v>
      </c>
      <c r="W23" s="236" t="e">
        <f>Académie!R$15</f>
        <v>#DIV/0!</v>
      </c>
      <c r="X23" s="235">
        <f>Académie!S$15</f>
        <v>0</v>
      </c>
      <c r="Y23" s="236" t="e">
        <f>Académie!T$15</f>
        <v>#DIV/0!</v>
      </c>
    </row>
  </sheetData>
  <mergeCells count="16">
    <mergeCell ref="A1:R1"/>
    <mergeCell ref="S1:Y1"/>
    <mergeCell ref="A3:B4"/>
    <mergeCell ref="C3:C4"/>
    <mergeCell ref="D3:D4"/>
    <mergeCell ref="E3:K3"/>
    <mergeCell ref="L3:R3"/>
    <mergeCell ref="S3:Y3"/>
    <mergeCell ref="E21:K21"/>
    <mergeCell ref="L21:R21"/>
    <mergeCell ref="S21:Y21"/>
    <mergeCell ref="A5:C5"/>
    <mergeCell ref="A17:C17"/>
    <mergeCell ref="A19:C19"/>
    <mergeCell ref="A21:C23"/>
    <mergeCell ref="D21:D22"/>
  </mergeCells>
  <pageMargins left="0.31527777777777799" right="0.27569444444444402" top="0.74791666666666701" bottom="0.74791666666666701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"/>
  <sheetViews>
    <sheetView zoomScaleNormal="100" workbookViewId="0">
      <selection activeCell="R21" sqref="R21"/>
    </sheetView>
  </sheetViews>
  <sheetFormatPr baseColWidth="10" defaultColWidth="9.33203125" defaultRowHeight="12.75"/>
  <cols>
    <col min="1" max="1" width="11.33203125" style="237"/>
    <col min="2" max="2" width="23.6640625" style="237"/>
    <col min="3" max="3" width="5.33203125" style="237"/>
    <col min="4" max="4" width="9" style="105"/>
    <col min="5" max="5" width="12.1640625" style="105"/>
    <col min="6" max="6" width="8.1640625" style="104"/>
    <col min="7" max="7" width="7.5" style="104"/>
    <col min="8" max="8" width="8.6640625" style="104"/>
    <col min="9" max="9" width="7.33203125" style="104"/>
    <col min="10" max="10" width="8.6640625" style="104"/>
    <col min="11" max="11" width="7.33203125" style="104"/>
    <col min="12" max="12" width="12.33203125" style="104"/>
    <col min="13" max="13" width="8.83203125" style="104"/>
    <col min="14" max="14" width="8" style="104"/>
    <col min="15" max="15" width="8.83203125" style="104"/>
    <col min="16" max="16" width="7.33203125" style="104"/>
    <col min="17" max="17" width="8.83203125" style="104"/>
    <col min="18" max="18" width="7.33203125" style="104"/>
    <col min="19" max="19" width="13.1640625" style="104"/>
    <col min="20" max="25" width="7.33203125" style="104"/>
    <col min="26" max="26" width="35.5" style="237"/>
    <col min="27" max="1025" width="13" style="237"/>
  </cols>
  <sheetData>
    <row r="1" spans="1:26" ht="38.25" customHeight="1">
      <c r="A1" s="524" t="str">
        <f>Cayenne1!A1</f>
        <v>Statisiques LSU au 08 01 2018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5" t="str">
        <f>Cayenne1!S1</f>
        <v>la date d'observation est comprise 
dans cette période</v>
      </c>
      <c r="T1" s="525"/>
      <c r="U1" s="525"/>
      <c r="V1" s="525"/>
      <c r="W1" s="525"/>
      <c r="X1" s="525"/>
      <c r="Y1" s="525"/>
      <c r="Z1"/>
    </row>
    <row r="2" spans="1:26" ht="6.75" customHeight="1">
      <c r="A2"/>
      <c r="B2"/>
      <c r="C2" s="238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 s="106"/>
      <c r="T2" s="106"/>
      <c r="U2" s="106"/>
      <c r="V2" s="106"/>
      <c r="W2" s="106"/>
      <c r="X2" s="106"/>
      <c r="Y2" s="106"/>
      <c r="Z2"/>
    </row>
    <row r="3" spans="1:26" ht="15" customHeight="1">
      <c r="A3" s="545" t="s">
        <v>55</v>
      </c>
      <c r="B3" s="545"/>
      <c r="C3" s="538" t="s">
        <v>23</v>
      </c>
      <c r="D3" s="539" t="s">
        <v>2</v>
      </c>
      <c r="E3" s="533" t="s">
        <v>3</v>
      </c>
      <c r="F3" s="533"/>
      <c r="G3" s="533"/>
      <c r="H3" s="533"/>
      <c r="I3" s="533"/>
      <c r="J3" s="533"/>
      <c r="K3" s="533"/>
      <c r="L3" s="539" t="s">
        <v>4</v>
      </c>
      <c r="M3" s="539"/>
      <c r="N3" s="539"/>
      <c r="O3" s="539"/>
      <c r="P3" s="539"/>
      <c r="Q3" s="539"/>
      <c r="R3" s="539"/>
      <c r="S3" s="533" t="s">
        <v>5</v>
      </c>
      <c r="T3" s="533"/>
      <c r="U3" s="533"/>
      <c r="V3" s="533"/>
      <c r="W3" s="533"/>
      <c r="X3" s="533"/>
      <c r="Y3" s="533"/>
      <c r="Z3" s="239" t="s">
        <v>25</v>
      </c>
    </row>
    <row r="4" spans="1:26" ht="15" customHeight="1">
      <c r="A4" s="545"/>
      <c r="B4" s="545"/>
      <c r="C4" s="538"/>
      <c r="D4" s="539"/>
      <c r="E4" s="108"/>
      <c r="F4" s="240" t="s">
        <v>6</v>
      </c>
      <c r="G4" s="241" t="s">
        <v>7</v>
      </c>
      <c r="H4" s="242" t="s">
        <v>8</v>
      </c>
      <c r="I4" s="243" t="s">
        <v>7</v>
      </c>
      <c r="J4" s="244" t="s">
        <v>9</v>
      </c>
      <c r="K4" s="245" t="s">
        <v>7</v>
      </c>
      <c r="L4" s="246"/>
      <c r="M4" s="247" t="s">
        <v>6</v>
      </c>
      <c r="N4" s="248" t="s">
        <v>7</v>
      </c>
      <c r="O4" s="249" t="s">
        <v>8</v>
      </c>
      <c r="P4" s="250" t="s">
        <v>7</v>
      </c>
      <c r="Q4" s="244" t="s">
        <v>9</v>
      </c>
      <c r="R4" s="245" t="s">
        <v>7</v>
      </c>
      <c r="S4" s="118"/>
      <c r="T4" s="119" t="s">
        <v>6</v>
      </c>
      <c r="U4" s="120" t="s">
        <v>7</v>
      </c>
      <c r="V4" s="121" t="s">
        <v>8</v>
      </c>
      <c r="W4" s="122" t="s">
        <v>7</v>
      </c>
      <c r="X4" s="123" t="s">
        <v>9</v>
      </c>
      <c r="Y4" s="124" t="s">
        <v>7</v>
      </c>
      <c r="Z4"/>
    </row>
    <row r="5" spans="1:26">
      <c r="A5" s="543" t="s">
        <v>26</v>
      </c>
      <c r="B5" s="543"/>
      <c r="C5" s="543"/>
      <c r="D5" s="252"/>
      <c r="E5" s="252"/>
      <c r="F5" s="252"/>
      <c r="G5" s="252"/>
      <c r="H5" s="252"/>
      <c r="I5" s="253"/>
      <c r="J5" s="254"/>
      <c r="K5" s="254"/>
      <c r="L5" s="254"/>
      <c r="M5" s="254"/>
      <c r="N5" s="254"/>
      <c r="O5" s="253"/>
      <c r="P5" s="253"/>
      <c r="Q5" s="254"/>
      <c r="R5" s="133"/>
      <c r="S5" s="130"/>
      <c r="T5" s="130"/>
      <c r="U5" s="130"/>
      <c r="V5" s="132"/>
      <c r="W5" s="132"/>
      <c r="X5" s="133"/>
      <c r="Y5" s="134"/>
      <c r="Z5"/>
    </row>
    <row r="6" spans="1:26" ht="15">
      <c r="A6" s="255" t="s">
        <v>56</v>
      </c>
      <c r="B6" s="255" t="s">
        <v>57</v>
      </c>
      <c r="C6" s="256" t="s">
        <v>29</v>
      </c>
      <c r="D6" s="108"/>
      <c r="E6" s="257"/>
      <c r="F6" s="258"/>
      <c r="G6" s="259" t="e">
        <f t="shared" ref="G6:G12" si="0">F6/D6</f>
        <v>#DIV/0!</v>
      </c>
      <c r="H6" s="260"/>
      <c r="I6" s="261" t="e">
        <f t="shared" ref="I6:I12" si="1">H6/D6</f>
        <v>#DIV/0!</v>
      </c>
      <c r="J6" s="157">
        <f t="shared" ref="J6:J12" si="2">F6+H6</f>
        <v>0</v>
      </c>
      <c r="K6" s="158" t="e">
        <f t="shared" ref="K6:K12" si="3">J6/D6</f>
        <v>#DIV/0!</v>
      </c>
      <c r="L6" s="262"/>
      <c r="M6" s="263"/>
      <c r="N6" s="264" t="e">
        <f t="shared" ref="N6:N12" si="4">M6/D6</f>
        <v>#DIV/0!</v>
      </c>
      <c r="O6" s="260"/>
      <c r="P6" s="261" t="e">
        <f t="shared" ref="P6:P12" si="5">O6/D6</f>
        <v>#DIV/0!</v>
      </c>
      <c r="Q6" s="157">
        <f t="shared" ref="Q6:Q12" si="6">M6+O6</f>
        <v>0</v>
      </c>
      <c r="R6" s="158" t="e">
        <f t="shared" ref="R6:R12" si="7">Q6/D6</f>
        <v>#DIV/0!</v>
      </c>
      <c r="S6" s="162"/>
      <c r="T6" s="153"/>
      <c r="U6" s="154" t="e">
        <f t="shared" ref="U6:U12" si="8">T6/D6</f>
        <v>#DIV/0!</v>
      </c>
      <c r="V6" s="155"/>
      <c r="W6" s="156" t="e">
        <f t="shared" ref="W6:W12" si="9">V6/$D6</f>
        <v>#DIV/0!</v>
      </c>
      <c r="X6" s="157">
        <f t="shared" ref="X6:X12" si="10">T6+V6</f>
        <v>0</v>
      </c>
      <c r="Y6" s="158" t="e">
        <f t="shared" ref="Y6:Y12" si="11">X6/$D6</f>
        <v>#DIV/0!</v>
      </c>
      <c r="Z6" s="106"/>
    </row>
    <row r="7" spans="1:26" ht="15">
      <c r="A7" s="255" t="s">
        <v>58</v>
      </c>
      <c r="B7" s="255" t="s">
        <v>59</v>
      </c>
      <c r="C7" s="256" t="s">
        <v>29</v>
      </c>
      <c r="D7" s="108"/>
      <c r="E7" s="257"/>
      <c r="F7" s="258"/>
      <c r="G7" s="259" t="e">
        <f t="shared" si="0"/>
        <v>#DIV/0!</v>
      </c>
      <c r="H7" s="260"/>
      <c r="I7" s="261" t="e">
        <f t="shared" si="1"/>
        <v>#DIV/0!</v>
      </c>
      <c r="J7" s="157">
        <f t="shared" si="2"/>
        <v>0</v>
      </c>
      <c r="K7" s="158" t="e">
        <f t="shared" si="3"/>
        <v>#DIV/0!</v>
      </c>
      <c r="L7" s="265"/>
      <c r="M7" s="263"/>
      <c r="N7" s="264" t="e">
        <f t="shared" si="4"/>
        <v>#DIV/0!</v>
      </c>
      <c r="O7" s="260"/>
      <c r="P7" s="261" t="e">
        <f t="shared" si="5"/>
        <v>#DIV/0!</v>
      </c>
      <c r="Q7" s="157">
        <f t="shared" si="6"/>
        <v>0</v>
      </c>
      <c r="R7" s="158" t="e">
        <f t="shared" si="7"/>
        <v>#DIV/0!</v>
      </c>
      <c r="S7" s="162"/>
      <c r="T7" s="153"/>
      <c r="U7" s="154" t="e">
        <f t="shared" si="8"/>
        <v>#DIV/0!</v>
      </c>
      <c r="V7" s="155"/>
      <c r="W7" s="156" t="e">
        <f t="shared" si="9"/>
        <v>#DIV/0!</v>
      </c>
      <c r="X7" s="157">
        <f t="shared" si="10"/>
        <v>0</v>
      </c>
      <c r="Y7" s="158" t="e">
        <f t="shared" si="11"/>
        <v>#DIV/0!</v>
      </c>
      <c r="Z7" s="106"/>
    </row>
    <row r="8" spans="1:26" ht="15">
      <c r="A8" s="255" t="s">
        <v>60</v>
      </c>
      <c r="B8" s="255" t="s">
        <v>61</v>
      </c>
      <c r="C8" s="256" t="s">
        <v>29</v>
      </c>
      <c r="D8" s="108"/>
      <c r="E8" s="257"/>
      <c r="F8" s="258"/>
      <c r="G8" s="259" t="e">
        <f t="shared" si="0"/>
        <v>#DIV/0!</v>
      </c>
      <c r="H8" s="260"/>
      <c r="I8" s="261" t="e">
        <f t="shared" si="1"/>
        <v>#DIV/0!</v>
      </c>
      <c r="J8" s="157">
        <f t="shared" si="2"/>
        <v>0</v>
      </c>
      <c r="K8" s="158" t="e">
        <f t="shared" si="3"/>
        <v>#DIV/0!</v>
      </c>
      <c r="L8" s="265"/>
      <c r="M8" s="266"/>
      <c r="N8" s="267" t="e">
        <f t="shared" si="4"/>
        <v>#DIV/0!</v>
      </c>
      <c r="O8" s="268"/>
      <c r="P8" s="269" t="e">
        <f t="shared" si="5"/>
        <v>#DIV/0!</v>
      </c>
      <c r="Q8" s="270">
        <f t="shared" si="6"/>
        <v>0</v>
      </c>
      <c r="R8" s="271" t="e">
        <f t="shared" si="7"/>
        <v>#DIV/0!</v>
      </c>
      <c r="S8" s="164"/>
      <c r="T8" s="153"/>
      <c r="U8" s="154" t="e">
        <f t="shared" si="8"/>
        <v>#DIV/0!</v>
      </c>
      <c r="V8" s="155"/>
      <c r="W8" s="156" t="e">
        <f t="shared" si="9"/>
        <v>#DIV/0!</v>
      </c>
      <c r="X8" s="157">
        <f t="shared" si="10"/>
        <v>0</v>
      </c>
      <c r="Y8" s="158" t="e">
        <f t="shared" si="11"/>
        <v>#DIV/0!</v>
      </c>
      <c r="Z8" s="106"/>
    </row>
    <row r="9" spans="1:26" ht="15">
      <c r="A9" s="255" t="s">
        <v>62</v>
      </c>
      <c r="B9" s="255" t="s">
        <v>63</v>
      </c>
      <c r="C9" s="256" t="s">
        <v>29</v>
      </c>
      <c r="D9" s="108"/>
      <c r="E9" s="257"/>
      <c r="F9" s="258"/>
      <c r="G9" s="259" t="e">
        <f t="shared" si="0"/>
        <v>#DIV/0!</v>
      </c>
      <c r="H9" s="260"/>
      <c r="I9" s="261" t="e">
        <f t="shared" si="1"/>
        <v>#DIV/0!</v>
      </c>
      <c r="J9" s="157">
        <f t="shared" si="2"/>
        <v>0</v>
      </c>
      <c r="K9" s="158" t="e">
        <f t="shared" si="3"/>
        <v>#DIV/0!</v>
      </c>
      <c r="L9" s="262"/>
      <c r="M9" s="263"/>
      <c r="N9" s="264" t="e">
        <f t="shared" si="4"/>
        <v>#DIV/0!</v>
      </c>
      <c r="O9" s="260"/>
      <c r="P9" s="261" t="e">
        <f t="shared" si="5"/>
        <v>#DIV/0!</v>
      </c>
      <c r="Q9" s="157">
        <f t="shared" si="6"/>
        <v>0</v>
      </c>
      <c r="R9" s="158" t="e">
        <f t="shared" si="7"/>
        <v>#DIV/0!</v>
      </c>
      <c r="S9" s="162"/>
      <c r="T9" s="153"/>
      <c r="U9" s="154" t="e">
        <f t="shared" si="8"/>
        <v>#DIV/0!</v>
      </c>
      <c r="V9" s="155"/>
      <c r="W9" s="156" t="e">
        <f t="shared" si="9"/>
        <v>#DIV/0!</v>
      </c>
      <c r="X9" s="157">
        <f t="shared" si="10"/>
        <v>0</v>
      </c>
      <c r="Y9" s="158" t="e">
        <f t="shared" si="11"/>
        <v>#DIV/0!</v>
      </c>
      <c r="Z9" s="272"/>
    </row>
    <row r="10" spans="1:26" ht="15">
      <c r="A10" s="255" t="s">
        <v>64</v>
      </c>
      <c r="B10" s="255" t="s">
        <v>65</v>
      </c>
      <c r="C10" s="256" t="s">
        <v>29</v>
      </c>
      <c r="D10" s="108"/>
      <c r="E10" s="257"/>
      <c r="F10" s="258"/>
      <c r="G10" s="259" t="e">
        <f t="shared" si="0"/>
        <v>#DIV/0!</v>
      </c>
      <c r="H10" s="260"/>
      <c r="I10" s="261" t="e">
        <f t="shared" si="1"/>
        <v>#DIV/0!</v>
      </c>
      <c r="J10" s="157">
        <f t="shared" si="2"/>
        <v>0</v>
      </c>
      <c r="K10" s="158" t="e">
        <f t="shared" si="3"/>
        <v>#DIV/0!</v>
      </c>
      <c r="L10" s="265"/>
      <c r="M10" s="273"/>
      <c r="N10" s="274" t="e">
        <f t="shared" si="4"/>
        <v>#DIV/0!</v>
      </c>
      <c r="O10" s="275"/>
      <c r="P10" s="276" t="e">
        <f t="shared" si="5"/>
        <v>#DIV/0!</v>
      </c>
      <c r="Q10" s="277">
        <f t="shared" si="6"/>
        <v>0</v>
      </c>
      <c r="R10" s="278" t="e">
        <f t="shared" si="7"/>
        <v>#DIV/0!</v>
      </c>
      <c r="S10" s="279"/>
      <c r="T10" s="153"/>
      <c r="U10" s="154" t="e">
        <f t="shared" si="8"/>
        <v>#DIV/0!</v>
      </c>
      <c r="V10" s="155"/>
      <c r="W10" s="156" t="e">
        <f t="shared" si="9"/>
        <v>#DIV/0!</v>
      </c>
      <c r="X10" s="157">
        <f t="shared" si="10"/>
        <v>0</v>
      </c>
      <c r="Y10" s="158" t="e">
        <f t="shared" si="11"/>
        <v>#DIV/0!</v>
      </c>
      <c r="Z10" s="517"/>
    </row>
    <row r="11" spans="1:26" ht="15">
      <c r="A11" s="255" t="s">
        <v>66</v>
      </c>
      <c r="B11" s="255" t="s">
        <v>67</v>
      </c>
      <c r="C11" s="256" t="s">
        <v>29</v>
      </c>
      <c r="D11" s="108"/>
      <c r="E11" s="257"/>
      <c r="F11" s="258"/>
      <c r="G11" s="259" t="e">
        <f t="shared" si="0"/>
        <v>#DIV/0!</v>
      </c>
      <c r="H11" s="260"/>
      <c r="I11" s="261" t="e">
        <f t="shared" si="1"/>
        <v>#DIV/0!</v>
      </c>
      <c r="J11" s="157">
        <f t="shared" si="2"/>
        <v>0</v>
      </c>
      <c r="K11" s="158" t="e">
        <f t="shared" si="3"/>
        <v>#DIV/0!</v>
      </c>
      <c r="L11" s="265"/>
      <c r="M11" s="263"/>
      <c r="N11" s="264" t="e">
        <f t="shared" si="4"/>
        <v>#DIV/0!</v>
      </c>
      <c r="O11" s="260"/>
      <c r="P11" s="261" t="e">
        <f t="shared" si="5"/>
        <v>#DIV/0!</v>
      </c>
      <c r="Q11" s="157">
        <f t="shared" si="6"/>
        <v>0</v>
      </c>
      <c r="R11" s="158" t="e">
        <f t="shared" si="7"/>
        <v>#DIV/0!</v>
      </c>
      <c r="S11" s="162"/>
      <c r="T11" s="153"/>
      <c r="U11" s="154" t="e">
        <f t="shared" si="8"/>
        <v>#DIV/0!</v>
      </c>
      <c r="V11" s="155"/>
      <c r="W11" s="156" t="e">
        <f t="shared" si="9"/>
        <v>#DIV/0!</v>
      </c>
      <c r="X11" s="157">
        <f t="shared" si="10"/>
        <v>0</v>
      </c>
      <c r="Y11" s="158" t="e">
        <f t="shared" si="11"/>
        <v>#DIV/0!</v>
      </c>
      <c r="Z11"/>
    </row>
    <row r="12" spans="1:26" ht="15">
      <c r="A12" s="255" t="s">
        <v>68</v>
      </c>
      <c r="B12" s="255" t="s">
        <v>69</v>
      </c>
      <c r="C12" s="256" t="s">
        <v>29</v>
      </c>
      <c r="D12" s="108"/>
      <c r="E12" s="257"/>
      <c r="F12" s="258"/>
      <c r="G12" s="259" t="e">
        <f t="shared" si="0"/>
        <v>#DIV/0!</v>
      </c>
      <c r="H12" s="260"/>
      <c r="I12" s="261" t="e">
        <f t="shared" si="1"/>
        <v>#DIV/0!</v>
      </c>
      <c r="J12" s="157">
        <f t="shared" si="2"/>
        <v>0</v>
      </c>
      <c r="K12" s="158" t="e">
        <f t="shared" si="3"/>
        <v>#DIV/0!</v>
      </c>
      <c r="L12" s="265"/>
      <c r="M12" s="263"/>
      <c r="N12" s="264" t="e">
        <f t="shared" si="4"/>
        <v>#DIV/0!</v>
      </c>
      <c r="O12" s="260"/>
      <c r="P12" s="261" t="e">
        <f t="shared" si="5"/>
        <v>#DIV/0!</v>
      </c>
      <c r="Q12" s="157">
        <f t="shared" si="6"/>
        <v>0</v>
      </c>
      <c r="R12" s="158" t="e">
        <f t="shared" si="7"/>
        <v>#DIV/0!</v>
      </c>
      <c r="S12" s="162"/>
      <c r="T12" s="153"/>
      <c r="U12" s="154" t="e">
        <f t="shared" si="8"/>
        <v>#DIV/0!</v>
      </c>
      <c r="V12" s="155"/>
      <c r="W12" s="156" t="e">
        <f t="shared" si="9"/>
        <v>#DIV/0!</v>
      </c>
      <c r="X12" s="157">
        <f t="shared" si="10"/>
        <v>0</v>
      </c>
      <c r="Y12" s="158" t="e">
        <f t="shared" si="11"/>
        <v>#DIV/0!</v>
      </c>
      <c r="Z12" s="518"/>
    </row>
    <row r="13" spans="1:26">
      <c r="A13" s="543" t="s">
        <v>70</v>
      </c>
      <c r="B13" s="543"/>
      <c r="C13" s="543"/>
      <c r="D13" s="280"/>
      <c r="E13" s="280"/>
      <c r="F13" s="280"/>
      <c r="G13" s="280"/>
      <c r="H13" s="280"/>
      <c r="I13" s="281"/>
      <c r="J13" s="183"/>
      <c r="K13" s="282"/>
      <c r="L13" s="282"/>
      <c r="M13" s="283"/>
      <c r="N13" s="283"/>
      <c r="O13" s="282"/>
      <c r="P13" s="281"/>
      <c r="Q13" s="183"/>
      <c r="R13" s="282"/>
      <c r="S13" s="179"/>
      <c r="T13" s="179"/>
      <c r="U13" s="180"/>
      <c r="V13" s="181"/>
      <c r="W13" s="182"/>
      <c r="X13" s="183"/>
      <c r="Y13" s="184"/>
      <c r="Z13"/>
    </row>
    <row r="14" spans="1:26" ht="15">
      <c r="A14" s="255" t="s">
        <v>71</v>
      </c>
      <c r="B14" s="255" t="s">
        <v>72</v>
      </c>
      <c r="C14" s="256" t="s">
        <v>29</v>
      </c>
      <c r="D14" s="108"/>
      <c r="E14" s="284"/>
      <c r="F14" s="284"/>
      <c r="G14" s="285" t="e">
        <f>F14/D14</f>
        <v>#DIV/0!</v>
      </c>
      <c r="H14" s="286"/>
      <c r="I14" s="287" t="e">
        <f>H14/D14</f>
        <v>#DIV/0!</v>
      </c>
      <c r="J14" s="288">
        <f>F14+H14</f>
        <v>0</v>
      </c>
      <c r="K14" s="289" t="e">
        <f>J14/D14</f>
        <v>#DIV/0!</v>
      </c>
      <c r="L14" s="262"/>
      <c r="M14" s="273"/>
      <c r="N14" s="274" t="e">
        <f>M14/D14</f>
        <v>#DIV/0!</v>
      </c>
      <c r="O14" s="275"/>
      <c r="P14" s="276" t="e">
        <f>O14/D14</f>
        <v>#DIV/0!</v>
      </c>
      <c r="Q14" s="277">
        <f>M14+O14</f>
        <v>0</v>
      </c>
      <c r="R14" s="278" t="e">
        <f>Q14/D14</f>
        <v>#DIV/0!</v>
      </c>
      <c r="S14" s="162"/>
      <c r="T14" s="153"/>
      <c r="U14" s="154" t="e">
        <f>T14/D14</f>
        <v>#DIV/0!</v>
      </c>
      <c r="V14" s="155"/>
      <c r="W14" s="156" t="e">
        <f>V14/$D14</f>
        <v>#DIV/0!</v>
      </c>
      <c r="X14" s="157">
        <f>T14+V14</f>
        <v>0</v>
      </c>
      <c r="Y14" s="158" t="e">
        <f>X14/$D14</f>
        <v>#DIV/0!</v>
      </c>
      <c r="Z14" s="106"/>
    </row>
    <row r="15" spans="1:26" ht="15">
      <c r="A15" s="255" t="s">
        <v>73</v>
      </c>
      <c r="B15" s="255" t="s">
        <v>74</v>
      </c>
      <c r="C15" s="256" t="s">
        <v>29</v>
      </c>
      <c r="D15" s="290"/>
      <c r="E15" s="291"/>
      <c r="F15" s="292"/>
      <c r="G15" s="293" t="e">
        <f>F15/D15</f>
        <v>#DIV/0!</v>
      </c>
      <c r="H15" s="294"/>
      <c r="I15" s="295" t="e">
        <f>H15/D15</f>
        <v>#DIV/0!</v>
      </c>
      <c r="J15" s="296">
        <f>F15+H15</f>
        <v>0</v>
      </c>
      <c r="K15" s="297" t="e">
        <f>J15/D15</f>
        <v>#DIV/0!</v>
      </c>
      <c r="L15" s="298"/>
      <c r="M15" s="292"/>
      <c r="N15" s="299" t="e">
        <f>M15/D15</f>
        <v>#DIV/0!</v>
      </c>
      <c r="O15" s="294"/>
      <c r="P15" s="295" t="e">
        <f>O15/D15</f>
        <v>#DIV/0!</v>
      </c>
      <c r="Q15" s="296">
        <f>M15+O15</f>
        <v>0</v>
      </c>
      <c r="R15" s="297" t="e">
        <f>Q15/D15</f>
        <v>#DIV/0!</v>
      </c>
      <c r="S15" s="162"/>
      <c r="T15" s="300"/>
      <c r="U15" s="301" t="e">
        <f>T15/D15</f>
        <v>#DIV/0!</v>
      </c>
      <c r="V15" s="302"/>
      <c r="W15" s="303" t="e">
        <f>V15/$D15</f>
        <v>#DIV/0!</v>
      </c>
      <c r="X15" s="304">
        <f>T15+V15</f>
        <v>0</v>
      </c>
      <c r="Y15" s="305" t="e">
        <f>X15/$D15</f>
        <v>#DIV/0!</v>
      </c>
    </row>
    <row r="16" spans="1:26" ht="33.75" customHeight="1">
      <c r="A16" s="544" t="str">
        <f>A3</f>
        <v>CIRCONSCRIPTION : IEN CAYENNE 2 - ROURA</v>
      </c>
      <c r="B16" s="544"/>
      <c r="C16" s="544"/>
      <c r="D16" s="203">
        <f>SUM(D6:D15)</f>
        <v>0</v>
      </c>
      <c r="E16" s="204"/>
      <c r="F16" s="205">
        <f>SUM(F6:F15)</f>
        <v>0</v>
      </c>
      <c r="G16" s="206" t="e">
        <f>F16/D16</f>
        <v>#DIV/0!</v>
      </c>
      <c r="H16" s="203">
        <f>SUM(H6:H15)</f>
        <v>0</v>
      </c>
      <c r="I16" s="207" t="e">
        <f>H16/D16</f>
        <v>#DIV/0!</v>
      </c>
      <c r="J16" s="203">
        <f>F16+H16</f>
        <v>0</v>
      </c>
      <c r="K16" s="207" t="e">
        <f>J16/D16</f>
        <v>#DIV/0!</v>
      </c>
      <c r="L16" s="208"/>
      <c r="M16" s="306">
        <f>SUM(M6:M15)</f>
        <v>0</v>
      </c>
      <c r="N16" s="307" t="e">
        <f>M16/D16</f>
        <v>#DIV/0!</v>
      </c>
      <c r="O16" s="203"/>
      <c r="P16" s="308" t="e">
        <f>O16/D16</f>
        <v>#DIV/0!</v>
      </c>
      <c r="Q16" s="309">
        <f>M16+O16</f>
        <v>0</v>
      </c>
      <c r="R16" s="207" t="e">
        <f>Q16/D16</f>
        <v>#DIV/0!</v>
      </c>
      <c r="S16" s="211"/>
      <c r="T16" s="310">
        <f>SUM(T6:T15)</f>
        <v>0</v>
      </c>
      <c r="U16" s="311" t="e">
        <f>T16/D16</f>
        <v>#DIV/0!</v>
      </c>
      <c r="V16" s="312">
        <f>SUM(V6:V15)</f>
        <v>0</v>
      </c>
      <c r="W16" s="313" t="e">
        <f>V16/$D16</f>
        <v>#DIV/0!</v>
      </c>
      <c r="X16" s="312">
        <f>T16+V16</f>
        <v>0</v>
      </c>
      <c r="Y16" s="314" t="e">
        <f>X16/$D16</f>
        <v>#DIV/0!</v>
      </c>
    </row>
    <row r="17" spans="1:25" ht="12.75" customHeight="1">
      <c r="A17" s="536" t="s">
        <v>20</v>
      </c>
      <c r="B17" s="536"/>
      <c r="C17" s="536"/>
      <c r="D17" s="537" t="s">
        <v>2</v>
      </c>
      <c r="E17" s="540" t="s">
        <v>3</v>
      </c>
      <c r="F17" s="540"/>
      <c r="G17" s="540"/>
      <c r="H17" s="540"/>
      <c r="I17" s="540"/>
      <c r="J17" s="540"/>
      <c r="K17" s="540"/>
      <c r="L17" s="541" t="s">
        <v>24</v>
      </c>
      <c r="M17" s="541"/>
      <c r="N17" s="541"/>
      <c r="O17" s="541"/>
      <c r="P17" s="541"/>
      <c r="Q17" s="541"/>
      <c r="R17" s="541"/>
      <c r="S17" s="542" t="s">
        <v>5</v>
      </c>
      <c r="T17" s="542"/>
      <c r="U17" s="542"/>
      <c r="V17" s="542"/>
      <c r="W17" s="542"/>
      <c r="X17" s="542"/>
      <c r="Y17" s="542"/>
    </row>
    <row r="18" spans="1:25">
      <c r="A18" s="536"/>
      <c r="B18" s="536"/>
      <c r="C18" s="536"/>
      <c r="D18" s="537"/>
      <c r="E18" s="108"/>
      <c r="F18" s="109" t="s">
        <v>6</v>
      </c>
      <c r="G18" s="110" t="s">
        <v>7</v>
      </c>
      <c r="H18" s="111" t="s">
        <v>8</v>
      </c>
      <c r="I18" s="112" t="s">
        <v>7</v>
      </c>
      <c r="J18" s="113" t="s">
        <v>9</v>
      </c>
      <c r="K18" s="114" t="s">
        <v>7</v>
      </c>
      <c r="L18" s="221"/>
      <c r="M18" s="116" t="s">
        <v>6</v>
      </c>
      <c r="N18" s="117" t="s">
        <v>7</v>
      </c>
      <c r="O18" s="111" t="s">
        <v>8</v>
      </c>
      <c r="P18" s="112" t="s">
        <v>7</v>
      </c>
      <c r="Q18" s="113" t="s">
        <v>9</v>
      </c>
      <c r="R18" s="114" t="s">
        <v>7</v>
      </c>
      <c r="S18" s="118"/>
      <c r="T18" s="119" t="s">
        <v>6</v>
      </c>
      <c r="U18" s="120" t="s">
        <v>7</v>
      </c>
      <c r="V18" s="121" t="s">
        <v>8</v>
      </c>
      <c r="W18" s="122" t="s">
        <v>7</v>
      </c>
      <c r="X18" s="123" t="s">
        <v>9</v>
      </c>
      <c r="Y18" s="124" t="s">
        <v>7</v>
      </c>
    </row>
    <row r="19" spans="1:25" ht="15.75" customHeight="1">
      <c r="A19" s="536"/>
      <c r="B19" s="536"/>
      <c r="C19" s="536"/>
      <c r="D19" s="222">
        <f>Académie!B$15</f>
        <v>0</v>
      </c>
      <c r="E19" s="218"/>
      <c r="F19" s="223">
        <f>Académie!C$15</f>
        <v>0</v>
      </c>
      <c r="G19" s="224" t="e">
        <f>Académie!D$15</f>
        <v>#DIV/0!</v>
      </c>
      <c r="H19" s="225">
        <f>Académie!E$15</f>
        <v>0</v>
      </c>
      <c r="I19" s="226" t="e">
        <f>Académie!F$15</f>
        <v>#DIV/0!</v>
      </c>
      <c r="J19" s="225">
        <f>Académie!G$15</f>
        <v>0</v>
      </c>
      <c r="K19" s="226" t="e">
        <f>Académie!H$15</f>
        <v>#DIV/0!</v>
      </c>
      <c r="L19" s="227"/>
      <c r="M19" s="228">
        <f>Académie!I$15</f>
        <v>0</v>
      </c>
      <c r="N19" s="229" t="e">
        <f>Académie!J$15</f>
        <v>#DIV/0!</v>
      </c>
      <c r="O19" s="225">
        <f>Académie!K$15</f>
        <v>0</v>
      </c>
      <c r="P19" s="230" t="e">
        <f>Académie!L$15</f>
        <v>#DIV/0!</v>
      </c>
      <c r="Q19" s="231">
        <f>Académie!M$15</f>
        <v>0</v>
      </c>
      <c r="R19" s="226" t="e">
        <f>Académie!N$15</f>
        <v>#DIV/0!</v>
      </c>
      <c r="S19" s="232"/>
      <c r="T19" s="233">
        <f>Académie!O$15</f>
        <v>0</v>
      </c>
      <c r="U19" s="234" t="e">
        <f>Académie!P$15</f>
        <v>#DIV/0!</v>
      </c>
      <c r="V19" s="235">
        <f>Académie!Q$15</f>
        <v>0</v>
      </c>
      <c r="W19" s="236" t="e">
        <f>Académie!R$15</f>
        <v>#DIV/0!</v>
      </c>
      <c r="X19" s="235">
        <f>Académie!S$15</f>
        <v>0</v>
      </c>
      <c r="Y19" s="236" t="e">
        <f>Académie!T$15</f>
        <v>#DIV/0!</v>
      </c>
    </row>
  </sheetData>
  <mergeCells count="16">
    <mergeCell ref="A1:R1"/>
    <mergeCell ref="S1:Y1"/>
    <mergeCell ref="A3:B4"/>
    <mergeCell ref="C3:C4"/>
    <mergeCell ref="D3:D4"/>
    <mergeCell ref="E3:K3"/>
    <mergeCell ref="L3:R3"/>
    <mergeCell ref="S3:Y3"/>
    <mergeCell ref="E17:K17"/>
    <mergeCell ref="L17:R17"/>
    <mergeCell ref="S17:Y17"/>
    <mergeCell ref="A5:C5"/>
    <mergeCell ref="A13:C13"/>
    <mergeCell ref="A16:C16"/>
    <mergeCell ref="A17:C19"/>
    <mergeCell ref="D17:D18"/>
  </mergeCells>
  <pageMargins left="0.31527777777777799" right="0.27569444444444402" top="0.74791666666666701" bottom="0.74791666666666701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2"/>
  <sheetViews>
    <sheetView topLeftCell="F4" zoomScaleNormal="100" workbookViewId="0">
      <selection activeCell="Z15" sqref="Z15"/>
    </sheetView>
  </sheetViews>
  <sheetFormatPr baseColWidth="10" defaultColWidth="9.33203125" defaultRowHeight="12.75"/>
  <cols>
    <col min="1" max="1" width="11.33203125" style="237"/>
    <col min="2" max="2" width="22.1640625" style="237"/>
    <col min="3" max="3" width="5.6640625" style="104"/>
    <col min="4" max="4" width="8.1640625" style="105"/>
    <col min="5" max="5" width="14" style="105"/>
    <col min="6" max="6" width="8.1640625" style="104"/>
    <col min="7" max="8" width="8.6640625" style="104"/>
    <col min="9" max="9" width="7.33203125" style="104"/>
    <col min="10" max="10" width="8.6640625" style="104"/>
    <col min="11" max="11" width="7.33203125" style="104"/>
    <col min="12" max="12" width="12.1640625" style="104"/>
    <col min="13" max="15" width="8.6640625" style="104"/>
    <col min="16" max="16" width="7.33203125" style="104"/>
    <col min="17" max="17" width="8.6640625" style="104"/>
    <col min="18" max="18" width="7.33203125" style="104"/>
    <col min="19" max="19" width="13.1640625" style="104"/>
    <col min="20" max="25" width="7.33203125" style="104"/>
    <col min="26" max="26" width="41.1640625" style="237"/>
    <col min="27" max="1025" width="13" style="237"/>
  </cols>
  <sheetData>
    <row r="1" spans="1:26" ht="36" customHeight="1">
      <c r="A1" s="524" t="str">
        <f>Cayenne1!A1</f>
        <v>Statisiques LSU au 08 01 2018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5" t="str">
        <f>Cayenne1!S1</f>
        <v>la date d'observation est comprise 
dans cette période</v>
      </c>
      <c r="T1" s="525"/>
      <c r="U1" s="525"/>
      <c r="V1" s="525"/>
      <c r="W1" s="525"/>
      <c r="X1" s="525"/>
      <c r="Y1" s="525"/>
      <c r="Z1"/>
    </row>
    <row r="2" spans="1:26" ht="6.75" customHeight="1">
      <c r="A2"/>
      <c r="B2" s="238"/>
      <c r="C2" s="239"/>
      <c r="D2"/>
      <c r="E2" s="238"/>
      <c r="F2"/>
      <c r="G2"/>
      <c r="H2"/>
      <c r="I2"/>
      <c r="J2"/>
      <c r="K2"/>
      <c r="L2"/>
      <c r="M2"/>
      <c r="N2"/>
      <c r="O2"/>
      <c r="P2"/>
      <c r="Q2"/>
      <c r="R2" s="106"/>
      <c r="S2" s="106"/>
      <c r="T2" s="106"/>
      <c r="U2" s="106"/>
      <c r="V2" s="106"/>
      <c r="W2" s="106"/>
      <c r="X2" s="106"/>
      <c r="Y2" s="106"/>
      <c r="Z2"/>
    </row>
    <row r="3" spans="1:26" ht="19.5" customHeight="1">
      <c r="A3" s="545" t="s">
        <v>75</v>
      </c>
      <c r="B3" s="545"/>
      <c r="C3" s="538" t="s">
        <v>23</v>
      </c>
      <c r="D3" s="539" t="s">
        <v>2</v>
      </c>
      <c r="E3" s="533" t="s">
        <v>3</v>
      </c>
      <c r="F3" s="533"/>
      <c r="G3" s="533"/>
      <c r="H3" s="533"/>
      <c r="I3" s="533"/>
      <c r="J3" s="533"/>
      <c r="K3" s="533"/>
      <c r="L3" s="539" t="s">
        <v>4</v>
      </c>
      <c r="M3" s="539"/>
      <c r="N3" s="539"/>
      <c r="O3" s="539"/>
      <c r="P3" s="539"/>
      <c r="Q3" s="539"/>
      <c r="R3" s="539"/>
      <c r="S3" s="533" t="s">
        <v>5</v>
      </c>
      <c r="T3" s="533"/>
      <c r="U3" s="533"/>
      <c r="V3" s="533"/>
      <c r="W3" s="533"/>
      <c r="X3" s="533"/>
      <c r="Y3" s="533"/>
      <c r="Z3" s="238" t="s">
        <v>25</v>
      </c>
    </row>
    <row r="4" spans="1:26" ht="18.75" customHeight="1">
      <c r="A4" s="545"/>
      <c r="B4" s="545"/>
      <c r="C4" s="538"/>
      <c r="D4" s="539"/>
      <c r="E4" s="108"/>
      <c r="F4" s="240" t="s">
        <v>6</v>
      </c>
      <c r="G4" s="241" t="s">
        <v>7</v>
      </c>
      <c r="H4" s="242" t="s">
        <v>8</v>
      </c>
      <c r="I4" s="243" t="s">
        <v>7</v>
      </c>
      <c r="J4" s="244" t="s">
        <v>9</v>
      </c>
      <c r="K4" s="245" t="s">
        <v>7</v>
      </c>
      <c r="L4" s="246"/>
      <c r="M4" s="247" t="s">
        <v>6</v>
      </c>
      <c r="N4" s="248" t="s">
        <v>7</v>
      </c>
      <c r="O4" s="242" t="s">
        <v>8</v>
      </c>
      <c r="P4" s="243" t="s">
        <v>7</v>
      </c>
      <c r="Q4" s="244" t="s">
        <v>9</v>
      </c>
      <c r="R4" s="245" t="s">
        <v>7</v>
      </c>
      <c r="S4" s="118"/>
      <c r="T4" s="119" t="s">
        <v>6</v>
      </c>
      <c r="U4" s="120" t="s">
        <v>7</v>
      </c>
      <c r="V4" s="121" t="s">
        <v>8</v>
      </c>
      <c r="W4" s="122" t="s">
        <v>7</v>
      </c>
      <c r="X4" s="123" t="s">
        <v>9</v>
      </c>
      <c r="Y4" s="124" t="s">
        <v>7</v>
      </c>
      <c r="Z4"/>
    </row>
    <row r="5" spans="1:26" ht="13.5">
      <c r="A5" s="543" t="s">
        <v>76</v>
      </c>
      <c r="B5" s="543"/>
      <c r="C5" s="543"/>
      <c r="D5" s="252"/>
      <c r="E5" s="252"/>
      <c r="F5" s="252"/>
      <c r="G5" s="252"/>
      <c r="H5" s="253"/>
      <c r="I5" s="253"/>
      <c r="J5" s="133"/>
      <c r="K5" s="133"/>
      <c r="L5" s="133"/>
      <c r="M5" s="254"/>
      <c r="N5" s="254"/>
      <c r="O5" s="316"/>
      <c r="P5" s="316"/>
      <c r="Q5" s="316"/>
      <c r="R5" s="133"/>
      <c r="S5" s="130"/>
      <c r="T5" s="131"/>
      <c r="U5" s="131"/>
      <c r="V5" s="132"/>
      <c r="W5" s="132"/>
      <c r="X5" s="133"/>
      <c r="Y5" s="134"/>
      <c r="Z5"/>
    </row>
    <row r="6" spans="1:26" ht="15">
      <c r="A6" s="255" t="s">
        <v>77</v>
      </c>
      <c r="B6" s="255" t="s">
        <v>78</v>
      </c>
      <c r="C6" s="256" t="s">
        <v>29</v>
      </c>
      <c r="D6" s="317"/>
      <c r="E6" s="152"/>
      <c r="F6" s="258"/>
      <c r="G6" s="259" t="e">
        <f>F6/D6</f>
        <v>#DIV/0!</v>
      </c>
      <c r="H6" s="260"/>
      <c r="I6" s="261" t="e">
        <f>H6/D6</f>
        <v>#DIV/0!</v>
      </c>
      <c r="J6" s="157">
        <f>F6+H6</f>
        <v>0</v>
      </c>
      <c r="K6" s="158" t="e">
        <f>J6/D6</f>
        <v>#DIV/0!</v>
      </c>
      <c r="L6" s="262"/>
      <c r="M6" s="263"/>
      <c r="N6" s="264" t="e">
        <f>M6/D6</f>
        <v>#DIV/0!</v>
      </c>
      <c r="O6" s="155"/>
      <c r="P6" s="261" t="e">
        <f>O6/D6</f>
        <v>#DIV/0!</v>
      </c>
      <c r="Q6" s="157">
        <f>M6+O6</f>
        <v>0</v>
      </c>
      <c r="R6" s="158" t="e">
        <f>Q6/D6</f>
        <v>#DIV/0!</v>
      </c>
      <c r="S6" s="152"/>
      <c r="T6" s="153"/>
      <c r="U6" s="154" t="e">
        <f>T6/D6</f>
        <v>#DIV/0!</v>
      </c>
      <c r="V6" s="155"/>
      <c r="W6" s="156" t="e">
        <f>V6/$D6</f>
        <v>#DIV/0!</v>
      </c>
      <c r="X6" s="157">
        <f>T6+V6</f>
        <v>0</v>
      </c>
      <c r="Y6" s="158" t="e">
        <f>X6/$D6</f>
        <v>#DIV/0!</v>
      </c>
      <c r="Z6" s="272"/>
    </row>
    <row r="7" spans="1:26" ht="15">
      <c r="A7" s="255" t="s">
        <v>79</v>
      </c>
      <c r="B7" s="255" t="s">
        <v>80</v>
      </c>
      <c r="C7" s="256" t="s">
        <v>29</v>
      </c>
      <c r="D7" s="317"/>
      <c r="E7" s="152"/>
      <c r="F7" s="258"/>
      <c r="G7" s="259" t="e">
        <f>F7/D7</f>
        <v>#DIV/0!</v>
      </c>
      <c r="H7" s="260"/>
      <c r="I7" s="261" t="e">
        <f>H7/D7</f>
        <v>#DIV/0!</v>
      </c>
      <c r="J7" s="157">
        <f>F7+H7</f>
        <v>0</v>
      </c>
      <c r="K7" s="158" t="e">
        <f>J7/D7</f>
        <v>#DIV/0!</v>
      </c>
      <c r="L7" s="265"/>
      <c r="M7" s="263"/>
      <c r="N7" s="264" t="e">
        <f>M7/D7</f>
        <v>#DIV/0!</v>
      </c>
      <c r="O7" s="155"/>
      <c r="P7" s="261" t="e">
        <f>O7/D7</f>
        <v>#DIV/0!</v>
      </c>
      <c r="Q7" s="157">
        <f>M7+O7</f>
        <v>0</v>
      </c>
      <c r="R7" s="158" t="e">
        <f>Q7/D7</f>
        <v>#DIV/0!</v>
      </c>
      <c r="S7" s="152"/>
      <c r="T7" s="153"/>
      <c r="U7" s="154" t="e">
        <f>T7/D7</f>
        <v>#DIV/0!</v>
      </c>
      <c r="V7" s="155"/>
      <c r="W7" s="156" t="e">
        <f>V7/$D7</f>
        <v>#DIV/0!</v>
      </c>
      <c r="X7" s="157">
        <f>T7+V7</f>
        <v>0</v>
      </c>
      <c r="Y7" s="158" t="e">
        <f>X7/$D7</f>
        <v>#DIV/0!</v>
      </c>
      <c r="Z7" s="272"/>
    </row>
    <row r="8" spans="1:26" ht="15">
      <c r="A8" s="255" t="s">
        <v>81</v>
      </c>
      <c r="B8" s="255" t="s">
        <v>82</v>
      </c>
      <c r="C8" s="256" t="s">
        <v>29</v>
      </c>
      <c r="D8" s="317"/>
      <c r="E8" s="318"/>
      <c r="F8" s="258"/>
      <c r="G8" s="259" t="e">
        <f>F8/D8</f>
        <v>#DIV/0!</v>
      </c>
      <c r="H8" s="260"/>
      <c r="I8" s="261" t="e">
        <f>H8/D8</f>
        <v>#DIV/0!</v>
      </c>
      <c r="J8" s="157">
        <f>F8+H8</f>
        <v>0</v>
      </c>
      <c r="K8" s="158" t="e">
        <f>J8/D8</f>
        <v>#DIV/0!</v>
      </c>
      <c r="L8" s="265"/>
      <c r="M8" s="263"/>
      <c r="N8" s="264" t="e">
        <f>M8/D8</f>
        <v>#DIV/0!</v>
      </c>
      <c r="O8" s="155"/>
      <c r="P8" s="261" t="e">
        <f>O8/D8</f>
        <v>#DIV/0!</v>
      </c>
      <c r="Q8" s="157">
        <f>M8+O8</f>
        <v>0</v>
      </c>
      <c r="R8" s="158" t="e">
        <f>Q8/D8</f>
        <v>#DIV/0!</v>
      </c>
      <c r="S8" s="319"/>
      <c r="T8" s="153"/>
      <c r="U8" s="154" t="e">
        <f>T8/D8</f>
        <v>#DIV/0!</v>
      </c>
      <c r="V8" s="155"/>
      <c r="W8" s="156" t="e">
        <f>V8/$D8</f>
        <v>#DIV/0!</v>
      </c>
      <c r="X8" s="157">
        <f>T8+V8</f>
        <v>0</v>
      </c>
      <c r="Y8" s="158" t="e">
        <f>X8/$D8</f>
        <v>#DIV/0!</v>
      </c>
      <c r="Z8" s="272"/>
    </row>
    <row r="9" spans="1:26" ht="15">
      <c r="A9" s="255" t="s">
        <v>83</v>
      </c>
      <c r="B9" s="255" t="s">
        <v>84</v>
      </c>
      <c r="C9" s="256" t="s">
        <v>29</v>
      </c>
      <c r="D9" s="317"/>
      <c r="E9" s="152"/>
      <c r="F9" s="258"/>
      <c r="G9" s="259" t="e">
        <f>F9/D9</f>
        <v>#DIV/0!</v>
      </c>
      <c r="H9" s="260"/>
      <c r="I9" s="261" t="e">
        <f>H9/D9</f>
        <v>#DIV/0!</v>
      </c>
      <c r="J9" s="157">
        <f>F9+H9</f>
        <v>0</v>
      </c>
      <c r="K9" s="158" t="e">
        <f>J9/D9</f>
        <v>#DIV/0!</v>
      </c>
      <c r="L9" s="265"/>
      <c r="M9" s="263"/>
      <c r="N9" s="264" t="e">
        <f>M9/D9</f>
        <v>#DIV/0!</v>
      </c>
      <c r="O9" s="155"/>
      <c r="P9" s="261" t="e">
        <f>O9/D9</f>
        <v>#DIV/0!</v>
      </c>
      <c r="Q9" s="157">
        <f>M9+O9</f>
        <v>0</v>
      </c>
      <c r="R9" s="158" t="e">
        <f>Q9/D9</f>
        <v>#DIV/0!</v>
      </c>
      <c r="S9" s="152"/>
      <c r="T9" s="153"/>
      <c r="U9" s="154" t="e">
        <f>T9/D9</f>
        <v>#DIV/0!</v>
      </c>
      <c r="V9" s="155"/>
      <c r="W9" s="156" t="e">
        <f>V9/$D9</f>
        <v>#DIV/0!</v>
      </c>
      <c r="X9" s="157">
        <f>T9+V9</f>
        <v>0</v>
      </c>
      <c r="Y9" s="158" t="e">
        <f>X9/$D9</f>
        <v>#DIV/0!</v>
      </c>
      <c r="Z9" s="106"/>
    </row>
    <row r="10" spans="1:26" ht="15">
      <c r="A10" s="543" t="s">
        <v>85</v>
      </c>
      <c r="B10" s="543"/>
      <c r="C10" s="543"/>
      <c r="D10" s="280"/>
      <c r="E10" s="280"/>
      <c r="F10" s="280"/>
      <c r="G10" s="280"/>
      <c r="H10" s="320"/>
      <c r="I10" s="281"/>
      <c r="J10" s="183"/>
      <c r="K10" s="282"/>
      <c r="L10" s="282"/>
      <c r="M10" s="321"/>
      <c r="N10" s="322"/>
      <c r="O10" s="323"/>
      <c r="P10" s="324"/>
      <c r="Q10" s="324"/>
      <c r="R10" s="282"/>
      <c r="S10" s="325"/>
      <c r="T10" s="326"/>
      <c r="U10" s="326"/>
      <c r="V10" s="181"/>
      <c r="W10" s="182"/>
      <c r="X10" s="182"/>
      <c r="Y10" s="184"/>
      <c r="Z10"/>
    </row>
    <row r="11" spans="1:26" ht="15">
      <c r="A11" s="255" t="s">
        <v>86</v>
      </c>
      <c r="B11" s="255" t="s">
        <v>87</v>
      </c>
      <c r="C11" s="256" t="s">
        <v>29</v>
      </c>
      <c r="D11" s="317"/>
      <c r="E11" s="152"/>
      <c r="F11" s="258"/>
      <c r="G11" s="259" t="e">
        <f>F11/D11</f>
        <v>#DIV/0!</v>
      </c>
      <c r="H11" s="260"/>
      <c r="I11" s="261" t="e">
        <f>H11/D11</f>
        <v>#DIV/0!</v>
      </c>
      <c r="J11" s="157">
        <f>F11+H11</f>
        <v>0</v>
      </c>
      <c r="K11" s="158" t="e">
        <f>J11/D11</f>
        <v>#DIV/0!</v>
      </c>
      <c r="L11" s="262"/>
      <c r="M11" s="273"/>
      <c r="N11" s="274" t="e">
        <f>M11/D11</f>
        <v>#DIV/0!</v>
      </c>
      <c r="O11" s="327"/>
      <c r="P11" s="276" t="e">
        <f>O11/D11</f>
        <v>#DIV/0!</v>
      </c>
      <c r="Q11" s="277">
        <f>M11+O11</f>
        <v>0</v>
      </c>
      <c r="R11" s="278" t="e">
        <f>Q11/D11</f>
        <v>#DIV/0!</v>
      </c>
      <c r="S11" s="162"/>
      <c r="T11" s="153"/>
      <c r="U11" s="154" t="e">
        <f>T11/D11</f>
        <v>#DIV/0!</v>
      </c>
      <c r="V11" s="155"/>
      <c r="W11" s="156" t="e">
        <f>V11/$D11</f>
        <v>#DIV/0!</v>
      </c>
      <c r="X11" s="157">
        <f>T11+V11</f>
        <v>0</v>
      </c>
      <c r="Y11" s="158" t="e">
        <f>X11/$D11</f>
        <v>#DIV/0!</v>
      </c>
      <c r="Z11" s="106"/>
    </row>
    <row r="12" spans="1:26" ht="15">
      <c r="A12" s="255" t="s">
        <v>88</v>
      </c>
      <c r="B12" s="255" t="s">
        <v>89</v>
      </c>
      <c r="C12" s="256" t="s">
        <v>29</v>
      </c>
      <c r="D12" s="317"/>
      <c r="E12" s="152"/>
      <c r="F12" s="258"/>
      <c r="G12" s="259" t="e">
        <f>F12/D12</f>
        <v>#DIV/0!</v>
      </c>
      <c r="H12" s="260"/>
      <c r="I12" s="261" t="e">
        <f>H12/D12</f>
        <v>#DIV/0!</v>
      </c>
      <c r="J12" s="157">
        <f>F12+H12</f>
        <v>0</v>
      </c>
      <c r="K12" s="158" t="e">
        <f>J12/D12</f>
        <v>#DIV/0!</v>
      </c>
      <c r="L12" s="265"/>
      <c r="M12" s="263"/>
      <c r="N12" s="264" t="e">
        <f>M12/D12</f>
        <v>#DIV/0!</v>
      </c>
      <c r="O12" s="155"/>
      <c r="P12" s="261" t="e">
        <f>O12/D12</f>
        <v>#DIV/0!</v>
      </c>
      <c r="Q12" s="157">
        <f>M12+O12</f>
        <v>0</v>
      </c>
      <c r="R12" s="158" t="e">
        <f>Q12/D12</f>
        <v>#DIV/0!</v>
      </c>
      <c r="S12" s="162"/>
      <c r="T12" s="153"/>
      <c r="U12" s="154" t="e">
        <f>T12/D12</f>
        <v>#DIV/0!</v>
      </c>
      <c r="V12" s="155"/>
      <c r="W12" s="156" t="e">
        <f>V12/$D12</f>
        <v>#DIV/0!</v>
      </c>
      <c r="X12" s="157">
        <f>T12+V12</f>
        <v>0</v>
      </c>
      <c r="Y12" s="158" t="e">
        <f>X12/$D12</f>
        <v>#DIV/0!</v>
      </c>
      <c r="Z12" s="106"/>
    </row>
    <row r="13" spans="1:26" ht="15">
      <c r="A13" s="255" t="s">
        <v>90</v>
      </c>
      <c r="B13" s="255" t="s">
        <v>91</v>
      </c>
      <c r="C13" s="256" t="s">
        <v>29</v>
      </c>
      <c r="D13" s="317"/>
      <c r="E13" s="152"/>
      <c r="F13" s="258"/>
      <c r="G13" s="259" t="e">
        <f>F13/D13</f>
        <v>#DIV/0!</v>
      </c>
      <c r="H13" s="260"/>
      <c r="I13" s="261" t="e">
        <f>H13/D13</f>
        <v>#DIV/0!</v>
      </c>
      <c r="J13" s="157">
        <f>F13+H13</f>
        <v>0</v>
      </c>
      <c r="K13" s="158" t="e">
        <f>J13/D13</f>
        <v>#DIV/0!</v>
      </c>
      <c r="L13" s="265"/>
      <c r="M13" s="273"/>
      <c r="N13" s="274" t="e">
        <f>M13/D13</f>
        <v>#DIV/0!</v>
      </c>
      <c r="O13" s="327"/>
      <c r="P13" s="276" t="e">
        <f>O13/D13</f>
        <v>#DIV/0!</v>
      </c>
      <c r="Q13" s="277">
        <f>M13+O13</f>
        <v>0</v>
      </c>
      <c r="R13" s="278" t="e">
        <f>Q13/D13</f>
        <v>#DIV/0!</v>
      </c>
      <c r="S13" s="162"/>
      <c r="T13" s="153"/>
      <c r="U13" s="154" t="e">
        <f>T13/D13</f>
        <v>#DIV/0!</v>
      </c>
      <c r="V13" s="155"/>
      <c r="W13" s="156" t="e">
        <f>V13/$D13</f>
        <v>#DIV/0!</v>
      </c>
      <c r="X13" s="157">
        <f>T13+V13</f>
        <v>0</v>
      </c>
      <c r="Y13" s="158" t="e">
        <f>X13/$D13</f>
        <v>#DIV/0!</v>
      </c>
      <c r="Z13" s="106"/>
    </row>
    <row r="14" spans="1:26" ht="15">
      <c r="A14" s="255" t="s">
        <v>92</v>
      </c>
      <c r="B14" s="255" t="s">
        <v>93</v>
      </c>
      <c r="C14" s="256" t="s">
        <v>29</v>
      </c>
      <c r="D14" s="317"/>
      <c r="E14" s="152"/>
      <c r="F14" s="258"/>
      <c r="G14" s="259" t="e">
        <f>F14/D14</f>
        <v>#DIV/0!</v>
      </c>
      <c r="H14" s="260"/>
      <c r="I14" s="261" t="e">
        <f>H14/D14</f>
        <v>#DIV/0!</v>
      </c>
      <c r="J14" s="157">
        <f>F14+H14</f>
        <v>0</v>
      </c>
      <c r="K14" s="158" t="e">
        <f>J14/D14</f>
        <v>#DIV/0!</v>
      </c>
      <c r="L14" s="265"/>
      <c r="M14" s="263"/>
      <c r="N14" s="264" t="e">
        <f>M14/D14</f>
        <v>#DIV/0!</v>
      </c>
      <c r="O14" s="155"/>
      <c r="P14" s="261" t="e">
        <f>O14/D14</f>
        <v>#DIV/0!</v>
      </c>
      <c r="Q14" s="157">
        <f>M14+O14</f>
        <v>0</v>
      </c>
      <c r="R14" s="158" t="e">
        <f>Q14/D14</f>
        <v>#DIV/0!</v>
      </c>
      <c r="S14" s="162"/>
      <c r="T14" s="153"/>
      <c r="U14" s="154" t="e">
        <f>T14/D14</f>
        <v>#DIV/0!</v>
      </c>
      <c r="V14" s="155"/>
      <c r="W14" s="156" t="e">
        <f>V14/$D14</f>
        <v>#DIV/0!</v>
      </c>
      <c r="X14" s="157">
        <f>T14+V14</f>
        <v>0</v>
      </c>
      <c r="Y14" s="158" t="e">
        <f>X14/$D14</f>
        <v>#DIV/0!</v>
      </c>
      <c r="Z14" s="106"/>
    </row>
    <row r="15" spans="1:26" ht="15">
      <c r="A15" s="255" t="s">
        <v>94</v>
      </c>
      <c r="B15" s="255" t="s">
        <v>95</v>
      </c>
      <c r="C15" s="256" t="s">
        <v>29</v>
      </c>
      <c r="D15" s="317"/>
      <c r="E15" s="152"/>
      <c r="F15" s="273"/>
      <c r="G15" s="328" t="e">
        <f>F15/D15</f>
        <v>#DIV/0!</v>
      </c>
      <c r="H15" s="275"/>
      <c r="I15" s="276" t="e">
        <f>H15/D15</f>
        <v>#DIV/0!</v>
      </c>
      <c r="J15" s="277">
        <f>F15+H15</f>
        <v>0</v>
      </c>
      <c r="K15" s="278" t="e">
        <f>J15/D15</f>
        <v>#DIV/0!</v>
      </c>
      <c r="L15" s="265"/>
      <c r="M15" s="273"/>
      <c r="N15" s="274" t="e">
        <f>M15/D15</f>
        <v>#DIV/0!</v>
      </c>
      <c r="O15" s="327"/>
      <c r="P15" s="276" t="e">
        <f>O15/D15</f>
        <v>#DIV/0!</v>
      </c>
      <c r="Q15" s="277">
        <f>M15+O15</f>
        <v>0</v>
      </c>
      <c r="R15" s="278" t="e">
        <f>Q15/D15</f>
        <v>#DIV/0!</v>
      </c>
      <c r="S15" s="162"/>
      <c r="T15" s="153"/>
      <c r="U15" s="154" t="e">
        <f>T15/D15</f>
        <v>#DIV/0!</v>
      </c>
      <c r="V15" s="329"/>
      <c r="W15" s="330" t="e">
        <f>V15/$D15</f>
        <v>#DIV/0!</v>
      </c>
      <c r="X15" s="157">
        <f>T15+V15</f>
        <v>0</v>
      </c>
      <c r="Y15" s="289" t="e">
        <f>X15/$D15</f>
        <v>#DIV/0!</v>
      </c>
      <c r="Z15" s="106"/>
    </row>
    <row r="16" spans="1:26" ht="15">
      <c r="A16" s="543" t="s">
        <v>96</v>
      </c>
      <c r="B16" s="543"/>
      <c r="C16" s="543"/>
      <c r="D16" s="280"/>
      <c r="E16" s="280"/>
      <c r="F16" s="280"/>
      <c r="G16" s="280"/>
      <c r="H16" s="320"/>
      <c r="I16" s="281"/>
      <c r="J16" s="183"/>
      <c r="K16" s="282"/>
      <c r="L16" s="282"/>
      <c r="M16" s="321"/>
      <c r="N16" s="322"/>
      <c r="O16" s="323"/>
      <c r="P16" s="324"/>
      <c r="Q16" s="324"/>
      <c r="R16" s="282"/>
      <c r="S16" s="325"/>
      <c r="T16" s="326"/>
      <c r="U16" s="326"/>
      <c r="V16" s="181"/>
      <c r="W16" s="182"/>
      <c r="X16" s="182"/>
      <c r="Y16" s="184"/>
      <c r="Z16"/>
    </row>
    <row r="17" spans="1:26" ht="15">
      <c r="A17" s="255" t="s">
        <v>97</v>
      </c>
      <c r="B17" s="255" t="s">
        <v>61</v>
      </c>
      <c r="C17" s="256" t="s">
        <v>29</v>
      </c>
      <c r="D17" s="317"/>
      <c r="E17" s="152"/>
      <c r="F17" s="258"/>
      <c r="G17" s="259" t="e">
        <f>F17/D17</f>
        <v>#DIV/0!</v>
      </c>
      <c r="H17" s="260"/>
      <c r="I17" s="261" t="e">
        <f>H17/D17</f>
        <v>#DIV/0!</v>
      </c>
      <c r="J17" s="157">
        <f>F17+H17</f>
        <v>0</v>
      </c>
      <c r="K17" s="158" t="e">
        <f>J17/D17</f>
        <v>#DIV/0!</v>
      </c>
      <c r="L17" s="262"/>
      <c r="M17" s="263"/>
      <c r="N17" s="264" t="e">
        <f>M17/D17</f>
        <v>#DIV/0!</v>
      </c>
      <c r="O17" s="155"/>
      <c r="P17" s="261" t="e">
        <f>O17/D17</f>
        <v>#DIV/0!</v>
      </c>
      <c r="Q17" s="157">
        <f>M17+O17</f>
        <v>0</v>
      </c>
      <c r="R17" s="158" t="e">
        <f>Q17/D17</f>
        <v>#DIV/0!</v>
      </c>
      <c r="S17" s="162"/>
      <c r="T17" s="153"/>
      <c r="U17" s="154" t="e">
        <f>T17/D17</f>
        <v>#DIV/0!</v>
      </c>
      <c r="V17" s="155"/>
      <c r="W17" s="156" t="e">
        <f>V17/$D17</f>
        <v>#DIV/0!</v>
      </c>
      <c r="X17" s="157">
        <f>T17+V17</f>
        <v>0</v>
      </c>
      <c r="Y17" s="158" t="e">
        <f>X17/$D17</f>
        <v>#DIV/0!</v>
      </c>
      <c r="Z17"/>
    </row>
    <row r="18" spans="1:26" ht="15">
      <c r="A18" s="255" t="s">
        <v>98</v>
      </c>
      <c r="B18" s="255" t="s">
        <v>99</v>
      </c>
      <c r="C18" s="256" t="s">
        <v>29</v>
      </c>
      <c r="D18" s="331"/>
      <c r="E18" s="332"/>
      <c r="F18" s="333"/>
      <c r="G18" s="334" t="e">
        <f>F18/D18</f>
        <v>#DIV/0!</v>
      </c>
      <c r="H18" s="335"/>
      <c r="I18" s="336" t="e">
        <f>H18/D18</f>
        <v>#DIV/0!</v>
      </c>
      <c r="J18" s="201">
        <f>F18+H18</f>
        <v>0</v>
      </c>
      <c r="K18" s="202" t="e">
        <f>J18/D18</f>
        <v>#DIV/0!</v>
      </c>
      <c r="L18" s="298"/>
      <c r="M18" s="337"/>
      <c r="N18" s="338" t="e">
        <f>M18/D18</f>
        <v>#DIV/0!</v>
      </c>
      <c r="O18" s="199"/>
      <c r="P18" s="336" t="e">
        <f>O18/D18</f>
        <v>#DIV/0!</v>
      </c>
      <c r="Q18" s="201">
        <f>M18+O18</f>
        <v>0</v>
      </c>
      <c r="R18" s="202" t="e">
        <f>Q18/D18</f>
        <v>#DIV/0!</v>
      </c>
      <c r="S18" s="196"/>
      <c r="T18" s="197"/>
      <c r="U18" s="198" t="e">
        <f>T18/D18</f>
        <v>#DIV/0!</v>
      </c>
      <c r="V18" s="199"/>
      <c r="W18" s="200" t="e">
        <f>V18/$D18</f>
        <v>#DIV/0!</v>
      </c>
      <c r="X18" s="304">
        <f>T18+V18</f>
        <v>0</v>
      </c>
      <c r="Y18" s="202" t="e">
        <f>X18/$D18</f>
        <v>#DIV/0!</v>
      </c>
      <c r="Z18" s="517"/>
    </row>
    <row r="19" spans="1:26" ht="27.75" customHeight="1">
      <c r="A19" s="544" t="str">
        <f>A3</f>
        <v>CIRCONSCRIPTION : IEN KOUROU 1 - MACOURIA - MONTSINERY</v>
      </c>
      <c r="B19" s="544"/>
      <c r="C19" s="544"/>
      <c r="D19" s="203">
        <f>SUM(D6:D18)</f>
        <v>0</v>
      </c>
      <c r="E19" s="204"/>
      <c r="F19" s="205">
        <f>SUM(F6:F18)</f>
        <v>0</v>
      </c>
      <c r="G19" s="206" t="e">
        <f>F19/D19</f>
        <v>#DIV/0!</v>
      </c>
      <c r="H19" s="203">
        <f>SUM(H6:H18)</f>
        <v>0</v>
      </c>
      <c r="I19" s="207" t="e">
        <f>H19/D19</f>
        <v>#DIV/0!</v>
      </c>
      <c r="J19" s="203">
        <f>F19+H19</f>
        <v>0</v>
      </c>
      <c r="K19" s="207" t="e">
        <f>J19/D19</f>
        <v>#DIV/0!</v>
      </c>
      <c r="L19" s="208"/>
      <c r="M19" s="306">
        <f>SUM(M6:M18)</f>
        <v>0</v>
      </c>
      <c r="N19" s="339" t="e">
        <f>M19/D19</f>
        <v>#DIV/0!</v>
      </c>
      <c r="O19" s="203">
        <f>SUM(O6:O18)</f>
        <v>0</v>
      </c>
      <c r="P19" s="207" t="e">
        <f>O19/D19</f>
        <v>#DIV/0!</v>
      </c>
      <c r="Q19" s="210">
        <f>M19+O19</f>
        <v>0</v>
      </c>
      <c r="R19" s="207" t="e">
        <f>Q19/D19</f>
        <v>#DIV/0!</v>
      </c>
      <c r="S19" s="211"/>
      <c r="T19" s="340">
        <f>SUM(T6:T18)</f>
        <v>0</v>
      </c>
      <c r="U19" s="341" t="e">
        <f>T19/D19</f>
        <v>#DIV/0!</v>
      </c>
      <c r="V19" s="340">
        <f>SUM(V6:V18)</f>
        <v>0</v>
      </c>
      <c r="W19" s="342" t="e">
        <f>V19/$D19</f>
        <v>#DIV/0!</v>
      </c>
      <c r="X19" s="312">
        <f>T19+V19</f>
        <v>0</v>
      </c>
      <c r="Y19" s="207" t="e">
        <f>X19/$D19</f>
        <v>#DIV/0!</v>
      </c>
    </row>
    <row r="20" spans="1:26" ht="12.75" customHeight="1">
      <c r="A20" s="536" t="s">
        <v>20</v>
      </c>
      <c r="B20" s="536"/>
      <c r="C20" s="536"/>
      <c r="D20" s="537" t="s">
        <v>2</v>
      </c>
      <c r="E20" s="542" t="s">
        <v>3</v>
      </c>
      <c r="F20" s="542"/>
      <c r="G20" s="542"/>
      <c r="H20" s="542"/>
      <c r="I20" s="542"/>
      <c r="J20" s="542"/>
      <c r="K20" s="542"/>
      <c r="L20" s="546" t="s">
        <v>24</v>
      </c>
      <c r="M20" s="546"/>
      <c r="N20" s="546"/>
      <c r="O20" s="546"/>
      <c r="P20" s="546"/>
      <c r="Q20" s="546"/>
      <c r="R20" s="546"/>
      <c r="S20" s="542" t="s">
        <v>5</v>
      </c>
      <c r="T20" s="542"/>
      <c r="U20" s="542"/>
      <c r="V20" s="542"/>
      <c r="W20" s="542"/>
      <c r="X20" s="542"/>
      <c r="Y20" s="542"/>
    </row>
    <row r="21" spans="1:26">
      <c r="A21" s="536"/>
      <c r="B21" s="536"/>
      <c r="C21" s="536"/>
      <c r="D21" s="537"/>
      <c r="E21" s="108"/>
      <c r="F21" s="240" t="s">
        <v>6</v>
      </c>
      <c r="G21" s="241" t="s">
        <v>7</v>
      </c>
      <c r="H21" s="242" t="s">
        <v>8</v>
      </c>
      <c r="I21" s="243" t="s">
        <v>7</v>
      </c>
      <c r="J21" s="244" t="s">
        <v>9</v>
      </c>
      <c r="K21" s="245" t="s">
        <v>7</v>
      </c>
      <c r="L21" s="343"/>
      <c r="M21" s="344" t="s">
        <v>6</v>
      </c>
      <c r="N21" s="345" t="s">
        <v>7</v>
      </c>
      <c r="O21" s="242" t="s">
        <v>8</v>
      </c>
      <c r="P21" s="243" t="s">
        <v>7</v>
      </c>
      <c r="Q21" s="244" t="s">
        <v>9</v>
      </c>
      <c r="R21" s="245" t="s">
        <v>7</v>
      </c>
      <c r="S21" s="118"/>
      <c r="T21" s="119" t="s">
        <v>6</v>
      </c>
      <c r="U21" s="120" t="s">
        <v>7</v>
      </c>
      <c r="V21" s="121" t="s">
        <v>8</v>
      </c>
      <c r="W21" s="122" t="s">
        <v>7</v>
      </c>
      <c r="X21" s="123" t="s">
        <v>9</v>
      </c>
      <c r="Y21" s="124" t="s">
        <v>7</v>
      </c>
    </row>
    <row r="22" spans="1:26" ht="15.75" customHeight="1">
      <c r="A22" s="536"/>
      <c r="B22" s="536"/>
      <c r="C22" s="536"/>
      <c r="D22" s="346">
        <f>Académie!B$15</f>
        <v>0</v>
      </c>
      <c r="E22" s="212">
        <f>SUM(E9:E19)</f>
        <v>0</v>
      </c>
      <c r="F22" s="347">
        <f>Académie!C$15</f>
        <v>0</v>
      </c>
      <c r="G22" s="348" t="e">
        <f>Académie!D$15</f>
        <v>#DIV/0!</v>
      </c>
      <c r="H22" s="349">
        <f>Académie!E$15</f>
        <v>0</v>
      </c>
      <c r="I22" s="350" t="e">
        <f>Académie!F$15</f>
        <v>#DIV/0!</v>
      </c>
      <c r="J22" s="349">
        <f>Académie!G$15</f>
        <v>0</v>
      </c>
      <c r="K22" s="350" t="e">
        <f>Académie!H$15</f>
        <v>#DIV/0!</v>
      </c>
      <c r="L22" s="351"/>
      <c r="M22" s="352">
        <f>Académie!I$15</f>
        <v>0</v>
      </c>
      <c r="N22" s="353" t="e">
        <f>Académie!J$15</f>
        <v>#DIV/0!</v>
      </c>
      <c r="O22" s="349">
        <f>Académie!K$15</f>
        <v>0</v>
      </c>
      <c r="P22" s="354" t="e">
        <f>Académie!L$15</f>
        <v>#DIV/0!</v>
      </c>
      <c r="Q22" s="355">
        <f>Académie!M$15</f>
        <v>0</v>
      </c>
      <c r="R22" s="350" t="e">
        <f>Académie!N$15</f>
        <v>#DIV/0!</v>
      </c>
      <c r="S22" s="232"/>
      <c r="T22" s="233">
        <f>Académie!O$15</f>
        <v>0</v>
      </c>
      <c r="U22" s="234" t="e">
        <f>Académie!P$15</f>
        <v>#DIV/0!</v>
      </c>
      <c r="V22" s="235">
        <f>Académie!Q$15</f>
        <v>0</v>
      </c>
      <c r="W22" s="236" t="e">
        <f>Académie!R$15</f>
        <v>#DIV/0!</v>
      </c>
      <c r="X22" s="235">
        <f>Académie!S$15</f>
        <v>0</v>
      </c>
      <c r="Y22" s="236" t="e">
        <f>Académie!T$15</f>
        <v>#DIV/0!</v>
      </c>
    </row>
  </sheetData>
  <mergeCells count="17">
    <mergeCell ref="A1:R1"/>
    <mergeCell ref="S1:Y1"/>
    <mergeCell ref="A3:B4"/>
    <mergeCell ref="C3:C4"/>
    <mergeCell ref="D3:D4"/>
    <mergeCell ref="E3:K3"/>
    <mergeCell ref="L3:R3"/>
    <mergeCell ref="S3:Y3"/>
    <mergeCell ref="D20:D21"/>
    <mergeCell ref="E20:K20"/>
    <mergeCell ref="L20:R20"/>
    <mergeCell ref="S20:Y20"/>
    <mergeCell ref="A5:C5"/>
    <mergeCell ref="A10:C10"/>
    <mergeCell ref="A16:C16"/>
    <mergeCell ref="A19:C19"/>
    <mergeCell ref="A20:C22"/>
  </mergeCells>
  <pageMargins left="0.31527777777777799" right="0.31527777777777799" top="0.74791666666666701" bottom="0.74791666666666701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topLeftCell="A4" zoomScaleNormal="100" workbookViewId="0">
      <selection activeCell="A24" sqref="A24"/>
    </sheetView>
  </sheetViews>
  <sheetFormatPr baseColWidth="10" defaultColWidth="9.33203125" defaultRowHeight="12.75"/>
  <cols>
    <col min="1" max="1" width="11.1640625" style="237"/>
    <col min="2" max="2" width="22.6640625" style="237"/>
    <col min="3" max="3" width="5.33203125" style="104"/>
    <col min="4" max="4" width="8.1640625" style="105"/>
    <col min="5" max="5" width="11.5" style="105"/>
    <col min="6" max="6" width="8.1640625" style="104"/>
    <col min="7" max="7" width="7.83203125" style="104"/>
    <col min="8" max="8" width="9.83203125" style="104"/>
    <col min="9" max="9" width="7.33203125" style="104"/>
    <col min="10" max="10" width="9.83203125" style="104"/>
    <col min="11" max="11" width="7.33203125" style="104"/>
    <col min="12" max="12" width="11.5" style="104"/>
    <col min="13" max="15" width="8.83203125" style="104"/>
    <col min="16" max="16" width="7.33203125" style="104"/>
    <col min="17" max="17" width="8.83203125" style="104"/>
    <col min="18" max="18" width="7.33203125" style="104"/>
    <col min="19" max="19" width="13.1640625" style="104"/>
    <col min="20" max="25" width="7.33203125" style="104"/>
    <col min="26" max="26" width="36.33203125" style="237"/>
    <col min="27" max="1025" width="13" style="237"/>
  </cols>
  <sheetData>
    <row r="1" spans="1:29" ht="38.25" customHeight="1">
      <c r="A1" s="524" t="str">
        <f>Cayenne1!A1</f>
        <v>Statisiques LSU au 08 01 2018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5" t="str">
        <f>Cayenne1!S1</f>
        <v>la date d'observation est comprise 
dans cette période</v>
      </c>
      <c r="T1" s="525"/>
      <c r="U1" s="525"/>
      <c r="V1" s="525"/>
      <c r="W1" s="525"/>
      <c r="X1" s="525"/>
      <c r="Y1" s="525"/>
      <c r="Z1"/>
    </row>
    <row r="2" spans="1:29" ht="6.75" customHeight="1">
      <c r="A2"/>
      <c r="B2" s="238"/>
      <c r="C2" s="239"/>
      <c r="D2"/>
      <c r="E2" s="238"/>
      <c r="F2"/>
      <c r="G2"/>
      <c r="H2"/>
      <c r="I2"/>
      <c r="J2"/>
      <c r="K2"/>
      <c r="L2"/>
      <c r="M2"/>
      <c r="N2"/>
      <c r="O2"/>
      <c r="P2"/>
      <c r="Q2"/>
      <c r="R2" s="106"/>
      <c r="S2" s="106"/>
      <c r="T2" s="106"/>
      <c r="U2" s="106"/>
      <c r="V2" s="106"/>
      <c r="W2" s="106"/>
      <c r="X2" s="106"/>
      <c r="Y2" s="106"/>
      <c r="Z2"/>
    </row>
    <row r="3" spans="1:29" ht="19.5" customHeight="1">
      <c r="A3" s="545" t="s">
        <v>100</v>
      </c>
      <c r="B3" s="545"/>
      <c r="C3" s="545" t="s">
        <v>23</v>
      </c>
      <c r="D3" s="539" t="s">
        <v>2</v>
      </c>
      <c r="E3" s="533" t="s">
        <v>3</v>
      </c>
      <c r="F3" s="533"/>
      <c r="G3" s="533"/>
      <c r="H3" s="533"/>
      <c r="I3" s="533"/>
      <c r="J3" s="533"/>
      <c r="K3" s="533"/>
      <c r="L3" s="356"/>
      <c r="M3" s="537" t="s">
        <v>4</v>
      </c>
      <c r="N3" s="537"/>
      <c r="O3" s="537"/>
      <c r="P3" s="537"/>
      <c r="Q3" s="537"/>
      <c r="R3" s="537"/>
      <c r="S3" s="533" t="s">
        <v>5</v>
      </c>
      <c r="T3" s="533"/>
      <c r="U3" s="533"/>
      <c r="V3" s="533"/>
      <c r="W3" s="533"/>
      <c r="X3" s="533"/>
      <c r="Y3" s="533"/>
      <c r="Z3" s="239" t="s">
        <v>25</v>
      </c>
    </row>
    <row r="4" spans="1:29" ht="20.25" customHeight="1">
      <c r="A4" s="545"/>
      <c r="B4" s="545"/>
      <c r="C4" s="545"/>
      <c r="D4" s="539"/>
      <c r="E4" s="108"/>
      <c r="F4" s="240" t="s">
        <v>6</v>
      </c>
      <c r="G4" s="241" t="s">
        <v>7</v>
      </c>
      <c r="H4" s="242" t="s">
        <v>8</v>
      </c>
      <c r="I4" s="243" t="s">
        <v>7</v>
      </c>
      <c r="J4" s="244" t="s">
        <v>9</v>
      </c>
      <c r="K4" s="245" t="s">
        <v>7</v>
      </c>
      <c r="L4" s="290"/>
      <c r="M4" s="247" t="s">
        <v>6</v>
      </c>
      <c r="N4" s="248" t="s">
        <v>7</v>
      </c>
      <c r="O4" s="242" t="s">
        <v>8</v>
      </c>
      <c r="P4" s="243" t="s">
        <v>7</v>
      </c>
      <c r="Q4" s="244" t="s">
        <v>9</v>
      </c>
      <c r="R4" s="245" t="s">
        <v>7</v>
      </c>
      <c r="S4" s="118"/>
      <c r="T4" s="119" t="s">
        <v>6</v>
      </c>
      <c r="U4" s="120" t="s">
        <v>7</v>
      </c>
      <c r="V4" s="121" t="s">
        <v>8</v>
      </c>
      <c r="W4" s="122" t="s">
        <v>7</v>
      </c>
      <c r="X4" s="123" t="s">
        <v>9</v>
      </c>
      <c r="Y4" s="124" t="s">
        <v>7</v>
      </c>
      <c r="Z4"/>
    </row>
    <row r="5" spans="1:29">
      <c r="A5" s="543" t="s">
        <v>101</v>
      </c>
      <c r="B5" s="543"/>
      <c r="C5" s="543"/>
      <c r="D5" s="252"/>
      <c r="E5" s="252"/>
      <c r="F5" s="252"/>
      <c r="G5" s="252"/>
      <c r="H5" s="252"/>
      <c r="I5" s="253"/>
      <c r="J5" s="133"/>
      <c r="K5" s="133"/>
      <c r="L5" s="133"/>
      <c r="M5" s="254"/>
      <c r="N5" s="254"/>
      <c r="O5" s="357"/>
      <c r="P5" s="357"/>
      <c r="Q5" s="357"/>
      <c r="R5" s="133"/>
      <c r="S5" s="130"/>
      <c r="T5" s="131"/>
      <c r="U5" s="131"/>
      <c r="V5" s="132"/>
      <c r="W5" s="132"/>
      <c r="X5" s="133"/>
      <c r="Y5" s="134"/>
      <c r="Z5"/>
    </row>
    <row r="6" spans="1:29" ht="15">
      <c r="A6" s="255" t="s">
        <v>102</v>
      </c>
      <c r="B6" s="255" t="s">
        <v>101</v>
      </c>
      <c r="C6" s="256" t="s">
        <v>29</v>
      </c>
      <c r="D6" s="108"/>
      <c r="E6" s="257"/>
      <c r="F6" s="258"/>
      <c r="G6" s="259" t="e">
        <f>F6/D6</f>
        <v>#DIV/0!</v>
      </c>
      <c r="H6" s="260"/>
      <c r="I6" s="261" t="e">
        <f>H6/D6</f>
        <v>#DIV/0!</v>
      </c>
      <c r="J6" s="157">
        <f>F6+H6</f>
        <v>0</v>
      </c>
      <c r="K6" s="158" t="e">
        <f>J6/D6</f>
        <v>#DIV/0!</v>
      </c>
      <c r="L6" s="265"/>
      <c r="M6" s="263"/>
      <c r="N6" s="264" t="e">
        <f>M6/D6</f>
        <v>#DIV/0!</v>
      </c>
      <c r="O6" s="260"/>
      <c r="P6" s="261" t="e">
        <f>O6/D6</f>
        <v>#DIV/0!</v>
      </c>
      <c r="Q6" s="157">
        <f>M6+O6</f>
        <v>0</v>
      </c>
      <c r="R6" s="158" t="e">
        <f>Q6/D6</f>
        <v>#DIV/0!</v>
      </c>
      <c r="S6" s="162"/>
      <c r="T6" s="153"/>
      <c r="U6" s="154" t="e">
        <f>T6/D6</f>
        <v>#DIV/0!</v>
      </c>
      <c r="V6" s="155"/>
      <c r="W6" s="156" t="e">
        <f>V6/$D6</f>
        <v>#DIV/0!</v>
      </c>
      <c r="X6" s="157">
        <f>T6+V6</f>
        <v>0</v>
      </c>
      <c r="Y6" s="158" t="e">
        <f>X6/$D6</f>
        <v>#DIV/0!</v>
      </c>
      <c r="Z6" s="518"/>
      <c r="AA6" s="519"/>
      <c r="AB6" s="519"/>
      <c r="AC6" s="519"/>
    </row>
    <row r="7" spans="1:29" ht="15">
      <c r="A7" s="255" t="s">
        <v>103</v>
      </c>
      <c r="B7" s="255" t="s">
        <v>104</v>
      </c>
      <c r="C7" s="256" t="s">
        <v>29</v>
      </c>
      <c r="D7" s="108"/>
      <c r="E7" s="257"/>
      <c r="F7" s="258"/>
      <c r="G7" s="259" t="e">
        <f>F7/D7</f>
        <v>#DIV/0!</v>
      </c>
      <c r="H7" s="260"/>
      <c r="I7" s="261" t="e">
        <f>H7/D7</f>
        <v>#DIV/0!</v>
      </c>
      <c r="J7" s="157">
        <f>F7+H7</f>
        <v>0</v>
      </c>
      <c r="K7" s="158" t="e">
        <f>J7/D7</f>
        <v>#DIV/0!</v>
      </c>
      <c r="L7" s="265"/>
      <c r="M7" s="263"/>
      <c r="N7" s="264" t="e">
        <f>M7/D7</f>
        <v>#DIV/0!</v>
      </c>
      <c r="O7" s="260"/>
      <c r="P7" s="261" t="e">
        <f>O7/D7</f>
        <v>#DIV/0!</v>
      </c>
      <c r="Q7" s="157">
        <f>M7+O7</f>
        <v>0</v>
      </c>
      <c r="R7" s="158" t="e">
        <f>Q7/D7</f>
        <v>#DIV/0!</v>
      </c>
      <c r="S7" s="152"/>
      <c r="T7" s="153"/>
      <c r="U7" s="154" t="e">
        <f>T7/D7</f>
        <v>#DIV/0!</v>
      </c>
      <c r="V7" s="155"/>
      <c r="W7" s="156" t="e">
        <f>V7/$D7</f>
        <v>#DIV/0!</v>
      </c>
      <c r="X7" s="157">
        <f>T7+V7</f>
        <v>0</v>
      </c>
      <c r="Y7" s="158" t="e">
        <f>X7/$D7</f>
        <v>#DIV/0!</v>
      </c>
      <c r="Z7" s="518"/>
      <c r="AA7" s="519"/>
      <c r="AB7" s="519"/>
      <c r="AC7" s="519"/>
    </row>
    <row r="8" spans="1:29" ht="15">
      <c r="A8" s="543" t="s">
        <v>76</v>
      </c>
      <c r="B8" s="543"/>
      <c r="C8" s="543"/>
      <c r="D8" s="280"/>
      <c r="E8" s="321"/>
      <c r="F8" s="321"/>
      <c r="G8" s="321"/>
      <c r="H8" s="321"/>
      <c r="I8" s="281"/>
      <c r="J8" s="183"/>
      <c r="K8" s="282"/>
      <c r="L8" s="282"/>
      <c r="M8" s="321"/>
      <c r="N8" s="322"/>
      <c r="O8" s="358"/>
      <c r="P8" s="358"/>
      <c r="Q8" s="358"/>
      <c r="R8" s="282"/>
      <c r="S8" s="179"/>
      <c r="T8" s="179"/>
      <c r="U8" s="180"/>
      <c r="V8" s="181"/>
      <c r="W8" s="182"/>
      <c r="X8" s="183"/>
      <c r="Y8" s="184"/>
      <c r="Z8" s="520"/>
      <c r="AA8" s="519"/>
      <c r="AB8" s="519"/>
      <c r="AC8" s="519"/>
    </row>
    <row r="9" spans="1:29" ht="15">
      <c r="A9" s="255" t="s">
        <v>105</v>
      </c>
      <c r="B9" s="255" t="s">
        <v>106</v>
      </c>
      <c r="C9" s="256" t="s">
        <v>29</v>
      </c>
      <c r="D9" s="108"/>
      <c r="E9" s="257"/>
      <c r="F9" s="258"/>
      <c r="G9" s="259" t="e">
        <f t="shared" ref="G9:G14" si="0">F9/D9</f>
        <v>#DIV/0!</v>
      </c>
      <c r="H9" s="260"/>
      <c r="I9" s="261" t="e">
        <f t="shared" ref="I9:I14" si="1">H9/D9</f>
        <v>#DIV/0!</v>
      </c>
      <c r="J9" s="157">
        <f t="shared" ref="J9:J14" si="2">F9+H9</f>
        <v>0</v>
      </c>
      <c r="K9" s="158" t="e">
        <f t="shared" ref="K9:K14" si="3">J9/D9</f>
        <v>#DIV/0!</v>
      </c>
      <c r="L9" s="265"/>
      <c r="M9" s="263"/>
      <c r="N9" s="264" t="e">
        <f t="shared" ref="N9:N14" si="4">M9/D9</f>
        <v>#DIV/0!</v>
      </c>
      <c r="O9" s="260"/>
      <c r="P9" s="261" t="e">
        <f t="shared" ref="P9:P14" si="5">O9/D9</f>
        <v>#DIV/0!</v>
      </c>
      <c r="Q9" s="157">
        <f t="shared" ref="Q9:Q14" si="6">M9+O9</f>
        <v>0</v>
      </c>
      <c r="R9" s="158" t="e">
        <f t="shared" ref="R9:R14" si="7">Q9/D9</f>
        <v>#DIV/0!</v>
      </c>
      <c r="S9" s="162"/>
      <c r="T9" s="153"/>
      <c r="U9" s="154" t="e">
        <f t="shared" ref="U9:U14" si="8">T9/D9</f>
        <v>#DIV/0!</v>
      </c>
      <c r="V9" s="155"/>
      <c r="W9" s="156" t="e">
        <f t="shared" ref="W9:W14" si="9">V9/$D9</f>
        <v>#DIV/0!</v>
      </c>
      <c r="X9" s="157">
        <f t="shared" ref="X9:X14" si="10">T9+V9</f>
        <v>0</v>
      </c>
      <c r="Y9" s="158" t="e">
        <f t="shared" ref="Y9:Y14" si="11">X9/$D9</f>
        <v>#DIV/0!</v>
      </c>
      <c r="Z9" s="518"/>
      <c r="AA9" s="519"/>
      <c r="AB9" s="519"/>
      <c r="AC9" s="519"/>
    </row>
    <row r="10" spans="1:29" ht="15">
      <c r="A10" s="255" t="s">
        <v>107</v>
      </c>
      <c r="B10" s="255" t="s">
        <v>108</v>
      </c>
      <c r="C10" s="256" t="s">
        <v>29</v>
      </c>
      <c r="D10" s="108"/>
      <c r="E10" s="257"/>
      <c r="F10" s="266"/>
      <c r="G10" s="359" t="e">
        <f t="shared" si="0"/>
        <v>#DIV/0!</v>
      </c>
      <c r="H10" s="268"/>
      <c r="I10" s="269" t="e">
        <f t="shared" si="1"/>
        <v>#DIV/0!</v>
      </c>
      <c r="J10" s="270">
        <f t="shared" si="2"/>
        <v>0</v>
      </c>
      <c r="K10" s="271" t="e">
        <f t="shared" si="3"/>
        <v>#DIV/0!</v>
      </c>
      <c r="L10" s="265"/>
      <c r="M10" s="266"/>
      <c r="N10" s="267" t="e">
        <f t="shared" si="4"/>
        <v>#DIV/0!</v>
      </c>
      <c r="O10" s="268"/>
      <c r="P10" s="269" t="e">
        <f t="shared" si="5"/>
        <v>#DIV/0!</v>
      </c>
      <c r="Q10" s="270">
        <f t="shared" si="6"/>
        <v>0</v>
      </c>
      <c r="R10" s="271" t="e">
        <f t="shared" si="7"/>
        <v>#DIV/0!</v>
      </c>
      <c r="S10" s="162"/>
      <c r="T10" s="153"/>
      <c r="U10" s="154" t="e">
        <f t="shared" si="8"/>
        <v>#DIV/0!</v>
      </c>
      <c r="V10" s="155"/>
      <c r="W10" s="156" t="e">
        <f t="shared" si="9"/>
        <v>#DIV/0!</v>
      </c>
      <c r="X10" s="157">
        <f t="shared" si="10"/>
        <v>0</v>
      </c>
      <c r="Y10" s="158" t="e">
        <f t="shared" si="11"/>
        <v>#DIV/0!</v>
      </c>
      <c r="Z10" s="521"/>
      <c r="AA10" s="519"/>
      <c r="AB10" s="519"/>
      <c r="AC10" s="519"/>
    </row>
    <row r="11" spans="1:29" ht="15">
      <c r="A11" s="255" t="s">
        <v>109</v>
      </c>
      <c r="B11" s="255" t="s">
        <v>110</v>
      </c>
      <c r="C11" s="256" t="s">
        <v>29</v>
      </c>
      <c r="D11" s="108"/>
      <c r="E11" s="257"/>
      <c r="F11" s="258"/>
      <c r="G11" s="259" t="e">
        <f t="shared" si="0"/>
        <v>#DIV/0!</v>
      </c>
      <c r="H11" s="260"/>
      <c r="I11" s="261" t="e">
        <f t="shared" si="1"/>
        <v>#DIV/0!</v>
      </c>
      <c r="J11" s="157">
        <f t="shared" si="2"/>
        <v>0</v>
      </c>
      <c r="K11" s="158" t="e">
        <f t="shared" si="3"/>
        <v>#DIV/0!</v>
      </c>
      <c r="L11" s="262"/>
      <c r="M11" s="263"/>
      <c r="N11" s="264" t="e">
        <f t="shared" si="4"/>
        <v>#DIV/0!</v>
      </c>
      <c r="O11" s="260"/>
      <c r="P11" s="261" t="e">
        <f t="shared" si="5"/>
        <v>#DIV/0!</v>
      </c>
      <c r="Q11" s="157">
        <f t="shared" si="6"/>
        <v>0</v>
      </c>
      <c r="R11" s="158" t="e">
        <f t="shared" si="7"/>
        <v>#DIV/0!</v>
      </c>
      <c r="S11" s="162"/>
      <c r="T11" s="153"/>
      <c r="U11" s="154" t="e">
        <f t="shared" si="8"/>
        <v>#DIV/0!</v>
      </c>
      <c r="V11" s="155"/>
      <c r="W11" s="156" t="e">
        <f t="shared" si="9"/>
        <v>#DIV/0!</v>
      </c>
      <c r="X11" s="157">
        <f t="shared" si="10"/>
        <v>0</v>
      </c>
      <c r="Y11" s="158" t="e">
        <f t="shared" si="11"/>
        <v>#DIV/0!</v>
      </c>
      <c r="Z11" s="518"/>
      <c r="AA11" s="519"/>
      <c r="AB11" s="519"/>
      <c r="AC11" s="519"/>
    </row>
    <row r="12" spans="1:29" ht="15">
      <c r="A12" s="255" t="s">
        <v>111</v>
      </c>
      <c r="B12" s="255" t="s">
        <v>112</v>
      </c>
      <c r="C12" s="256" t="s">
        <v>29</v>
      </c>
      <c r="D12" s="108"/>
      <c r="E12" s="257"/>
      <c r="F12" s="258"/>
      <c r="G12" s="259" t="e">
        <f t="shared" si="0"/>
        <v>#DIV/0!</v>
      </c>
      <c r="H12" s="260"/>
      <c r="I12" s="261" t="e">
        <f t="shared" si="1"/>
        <v>#DIV/0!</v>
      </c>
      <c r="J12" s="157">
        <f t="shared" si="2"/>
        <v>0</v>
      </c>
      <c r="K12" s="158" t="e">
        <f t="shared" si="3"/>
        <v>#DIV/0!</v>
      </c>
      <c r="L12" s="262"/>
      <c r="M12" s="263"/>
      <c r="N12" s="264" t="e">
        <f t="shared" si="4"/>
        <v>#DIV/0!</v>
      </c>
      <c r="O12" s="260"/>
      <c r="P12" s="261" t="e">
        <f t="shared" si="5"/>
        <v>#DIV/0!</v>
      </c>
      <c r="Q12" s="157">
        <f t="shared" si="6"/>
        <v>0</v>
      </c>
      <c r="R12" s="158" t="e">
        <f t="shared" si="7"/>
        <v>#DIV/0!</v>
      </c>
      <c r="S12" s="162"/>
      <c r="T12" s="153"/>
      <c r="U12" s="154" t="e">
        <f t="shared" si="8"/>
        <v>#DIV/0!</v>
      </c>
      <c r="V12" s="155"/>
      <c r="W12" s="156" t="e">
        <f t="shared" si="9"/>
        <v>#DIV/0!</v>
      </c>
      <c r="X12" s="157">
        <f t="shared" si="10"/>
        <v>0</v>
      </c>
      <c r="Y12" s="158" t="e">
        <f t="shared" si="11"/>
        <v>#DIV/0!</v>
      </c>
      <c r="Z12" s="521"/>
      <c r="AA12" s="519"/>
      <c r="AB12" s="519"/>
      <c r="AC12" s="519"/>
    </row>
    <row r="13" spans="1:29" ht="15">
      <c r="A13" s="255" t="s">
        <v>113</v>
      </c>
      <c r="B13" s="255" t="s">
        <v>59</v>
      </c>
      <c r="C13" s="256" t="s">
        <v>29</v>
      </c>
      <c r="D13" s="108"/>
      <c r="E13" s="257"/>
      <c r="F13" s="258"/>
      <c r="G13" s="259" t="e">
        <f t="shared" si="0"/>
        <v>#DIV/0!</v>
      </c>
      <c r="H13" s="260"/>
      <c r="I13" s="261" t="e">
        <f t="shared" si="1"/>
        <v>#DIV/0!</v>
      </c>
      <c r="J13" s="157">
        <f t="shared" si="2"/>
        <v>0</v>
      </c>
      <c r="K13" s="158" t="e">
        <f t="shared" si="3"/>
        <v>#DIV/0!</v>
      </c>
      <c r="L13" s="265"/>
      <c r="M13" s="263"/>
      <c r="N13" s="264" t="e">
        <f t="shared" si="4"/>
        <v>#DIV/0!</v>
      </c>
      <c r="O13" s="260"/>
      <c r="P13" s="261" t="e">
        <f t="shared" si="5"/>
        <v>#DIV/0!</v>
      </c>
      <c r="Q13" s="157">
        <f t="shared" si="6"/>
        <v>0</v>
      </c>
      <c r="R13" s="158" t="e">
        <f t="shared" si="7"/>
        <v>#DIV/0!</v>
      </c>
      <c r="S13" s="162"/>
      <c r="T13" s="153"/>
      <c r="U13" s="154" t="e">
        <f t="shared" si="8"/>
        <v>#DIV/0!</v>
      </c>
      <c r="V13" s="155"/>
      <c r="W13" s="156" t="e">
        <f t="shared" si="9"/>
        <v>#DIV/0!</v>
      </c>
      <c r="X13" s="157">
        <f t="shared" si="10"/>
        <v>0</v>
      </c>
      <c r="Y13" s="158" t="e">
        <f t="shared" si="11"/>
        <v>#DIV/0!</v>
      </c>
      <c r="Z13" s="522"/>
      <c r="AA13" s="519"/>
      <c r="AB13" s="519"/>
      <c r="AC13" s="519"/>
    </row>
    <row r="14" spans="1:29" ht="15">
      <c r="A14" s="255" t="s">
        <v>114</v>
      </c>
      <c r="B14" s="255" t="s">
        <v>115</v>
      </c>
      <c r="C14" s="256" t="s">
        <v>29</v>
      </c>
      <c r="D14" s="108"/>
      <c r="E14" s="257"/>
      <c r="F14" s="258"/>
      <c r="G14" s="259" t="e">
        <f t="shared" si="0"/>
        <v>#DIV/0!</v>
      </c>
      <c r="H14" s="260"/>
      <c r="I14" s="261" t="e">
        <f t="shared" si="1"/>
        <v>#DIV/0!</v>
      </c>
      <c r="J14" s="157">
        <f t="shared" si="2"/>
        <v>0</v>
      </c>
      <c r="K14" s="158" t="e">
        <f t="shared" si="3"/>
        <v>#DIV/0!</v>
      </c>
      <c r="L14" s="265"/>
      <c r="M14" s="273"/>
      <c r="N14" s="274" t="e">
        <f t="shared" si="4"/>
        <v>#DIV/0!</v>
      </c>
      <c r="O14" s="275"/>
      <c r="P14" s="276" t="e">
        <f t="shared" si="5"/>
        <v>#DIV/0!</v>
      </c>
      <c r="Q14" s="277">
        <f t="shared" si="6"/>
        <v>0</v>
      </c>
      <c r="R14" s="278" t="e">
        <f t="shared" si="7"/>
        <v>#DIV/0!</v>
      </c>
      <c r="S14" s="162"/>
      <c r="T14" s="153"/>
      <c r="U14" s="154" t="e">
        <f t="shared" si="8"/>
        <v>#DIV/0!</v>
      </c>
      <c r="V14" s="155"/>
      <c r="W14" s="156" t="e">
        <f t="shared" si="9"/>
        <v>#DIV/0!</v>
      </c>
      <c r="X14" s="157">
        <f t="shared" si="10"/>
        <v>0</v>
      </c>
      <c r="Y14" s="158" t="e">
        <f t="shared" si="11"/>
        <v>#DIV/0!</v>
      </c>
      <c r="Z14" s="518"/>
      <c r="AA14" s="519"/>
      <c r="AB14" s="519"/>
      <c r="AC14" s="519"/>
    </row>
    <row r="15" spans="1:29" ht="15">
      <c r="A15" s="543" t="s">
        <v>116</v>
      </c>
      <c r="B15" s="543"/>
      <c r="C15" s="543"/>
      <c r="D15" s="280"/>
      <c r="E15" s="321"/>
      <c r="F15" s="321"/>
      <c r="G15" s="321"/>
      <c r="H15" s="320"/>
      <c r="I15" s="281"/>
      <c r="J15" s="183"/>
      <c r="K15" s="282"/>
      <c r="L15" s="282"/>
      <c r="M15" s="321"/>
      <c r="N15" s="322"/>
      <c r="O15" s="358"/>
      <c r="P15" s="358"/>
      <c r="Q15" s="358"/>
      <c r="R15" s="282"/>
      <c r="S15" s="179"/>
      <c r="T15" s="179"/>
      <c r="U15" s="180"/>
      <c r="V15" s="181"/>
      <c r="W15" s="182"/>
      <c r="X15" s="183"/>
      <c r="Y15" s="184"/>
      <c r="Z15" s="520"/>
      <c r="AA15" s="519"/>
      <c r="AB15" s="519"/>
      <c r="AC15" s="519"/>
    </row>
    <row r="16" spans="1:29" ht="15">
      <c r="A16" s="255" t="s">
        <v>117</v>
      </c>
      <c r="B16" s="255" t="s">
        <v>118</v>
      </c>
      <c r="C16" s="256" t="s">
        <v>29</v>
      </c>
      <c r="D16" s="108"/>
      <c r="E16" s="257"/>
      <c r="F16" s="258"/>
      <c r="G16" s="259" t="e">
        <f>F16/D16</f>
        <v>#DIV/0!</v>
      </c>
      <c r="H16" s="260"/>
      <c r="I16" s="261" t="e">
        <f>H16/D16</f>
        <v>#DIV/0!</v>
      </c>
      <c r="J16" s="157">
        <f>F16+H16</f>
        <v>0</v>
      </c>
      <c r="K16" s="158" t="e">
        <f>J16/D16</f>
        <v>#DIV/0!</v>
      </c>
      <c r="L16" s="265"/>
      <c r="M16" s="263"/>
      <c r="N16" s="264" t="e">
        <f>M16/D16</f>
        <v>#DIV/0!</v>
      </c>
      <c r="O16" s="260"/>
      <c r="P16" s="261" t="e">
        <f>O16/D16</f>
        <v>#DIV/0!</v>
      </c>
      <c r="Q16" s="157">
        <f>M16+O16</f>
        <v>0</v>
      </c>
      <c r="R16" s="158" t="e">
        <f>Q16/D16</f>
        <v>#DIV/0!</v>
      </c>
      <c r="S16" s="162"/>
      <c r="T16" s="153"/>
      <c r="U16" s="154" t="e">
        <f>T16/D16</f>
        <v>#DIV/0!</v>
      </c>
      <c r="V16" s="155"/>
      <c r="W16" s="156" t="e">
        <f>V16/$D16</f>
        <v>#DIV/0!</v>
      </c>
      <c r="X16" s="157">
        <f>T16+V16</f>
        <v>0</v>
      </c>
      <c r="Y16" s="158" t="e">
        <f>X16/$D16</f>
        <v>#DIV/0!</v>
      </c>
      <c r="Z16" s="522"/>
      <c r="AA16" s="519"/>
      <c r="AB16" s="519"/>
      <c r="AC16" s="519"/>
    </row>
    <row r="17" spans="1:29" ht="15">
      <c r="A17" s="255" t="s">
        <v>119</v>
      </c>
      <c r="B17" s="255" t="s">
        <v>120</v>
      </c>
      <c r="C17" s="256" t="s">
        <v>29</v>
      </c>
      <c r="D17" s="290"/>
      <c r="E17" s="291"/>
      <c r="F17" s="333"/>
      <c r="G17" s="334" t="e">
        <f>F17/D17</f>
        <v>#DIV/0!</v>
      </c>
      <c r="H17" s="335"/>
      <c r="I17" s="336" t="e">
        <f>H17/D17</f>
        <v>#DIV/0!</v>
      </c>
      <c r="J17" s="201">
        <f>F17+H17</f>
        <v>0</v>
      </c>
      <c r="K17" s="202" t="e">
        <f>J17/D17</f>
        <v>#DIV/0!</v>
      </c>
      <c r="L17" s="360"/>
      <c r="M17" s="337"/>
      <c r="N17" s="338" t="e">
        <f>M17/D17</f>
        <v>#DIV/0!</v>
      </c>
      <c r="O17" s="335"/>
      <c r="P17" s="336" t="e">
        <f>O17/D17</f>
        <v>#DIV/0!</v>
      </c>
      <c r="Q17" s="201">
        <f>M17+O17</f>
        <v>0</v>
      </c>
      <c r="R17" s="202" t="e">
        <f>Q17/D17</f>
        <v>#DIV/0!</v>
      </c>
      <c r="S17" s="361"/>
      <c r="T17" s="300"/>
      <c r="U17" s="301" t="e">
        <f>T17/D17</f>
        <v>#DIV/0!</v>
      </c>
      <c r="V17" s="302"/>
      <c r="W17" s="303" t="e">
        <f>V17/$D17</f>
        <v>#DIV/0!</v>
      </c>
      <c r="X17" s="304">
        <f>T17+V17</f>
        <v>0</v>
      </c>
      <c r="Y17" s="305" t="e">
        <f>X17/$D17</f>
        <v>#DIV/0!</v>
      </c>
      <c r="Z17" s="518"/>
      <c r="AA17" s="519"/>
      <c r="AB17" s="519"/>
      <c r="AC17" s="519"/>
    </row>
    <row r="18" spans="1:29" ht="27" customHeight="1">
      <c r="A18" s="544" t="str">
        <f>A3</f>
        <v>CIRCONSCRIPTION : IEN KOUROU 2 - IRACOUBO - SINNAMARY</v>
      </c>
      <c r="B18" s="544"/>
      <c r="C18" s="544"/>
      <c r="D18" s="362">
        <f>SUM(D6:D17)</f>
        <v>0</v>
      </c>
      <c r="E18" s="204"/>
      <c r="F18" s="205">
        <f>SUM(F6:F17)</f>
        <v>0</v>
      </c>
      <c r="G18" s="206" t="e">
        <f>F18/D18</f>
        <v>#DIV/0!</v>
      </c>
      <c r="H18" s="203">
        <f>SUM(H6:H17)</f>
        <v>0</v>
      </c>
      <c r="I18" s="207" t="e">
        <f>H18/D18</f>
        <v>#DIV/0!</v>
      </c>
      <c r="J18" s="203">
        <f>F18+H18</f>
        <v>0</v>
      </c>
      <c r="K18" s="207" t="e">
        <f>J18/D18</f>
        <v>#DIV/0!</v>
      </c>
      <c r="L18" s="208"/>
      <c r="M18" s="306">
        <f>SUM(M6:M17)</f>
        <v>0</v>
      </c>
      <c r="N18" s="339" t="e">
        <f>M18/D18</f>
        <v>#DIV/0!</v>
      </c>
      <c r="O18" s="203">
        <f>SUM(O6:O17)</f>
        <v>0</v>
      </c>
      <c r="P18" s="207" t="e">
        <f>O18/D18</f>
        <v>#DIV/0!</v>
      </c>
      <c r="Q18" s="210">
        <f>M18+O18</f>
        <v>0</v>
      </c>
      <c r="R18" s="207" t="e">
        <f>Q18/D18</f>
        <v>#DIV/0!</v>
      </c>
      <c r="S18" s="363"/>
      <c r="T18" s="310">
        <f>SUM(T6:T17)</f>
        <v>0</v>
      </c>
      <c r="U18" s="364" t="e">
        <f>T18/D18</f>
        <v>#DIV/0!</v>
      </c>
      <c r="V18" s="365">
        <f>SUM(V6:V17)</f>
        <v>0</v>
      </c>
      <c r="W18" s="366" t="e">
        <f>V18/$D18</f>
        <v>#DIV/0!</v>
      </c>
      <c r="X18" s="367">
        <f>T18+V18</f>
        <v>0</v>
      </c>
      <c r="Y18" s="368" t="e">
        <f>X18/$D18</f>
        <v>#DIV/0!</v>
      </c>
    </row>
    <row r="19" spans="1:29" ht="12.75" customHeight="1">
      <c r="A19" s="536" t="s">
        <v>20</v>
      </c>
      <c r="B19" s="536"/>
      <c r="C19" s="536"/>
      <c r="D19" s="537" t="s">
        <v>2</v>
      </c>
      <c r="E19" s="542" t="s">
        <v>3</v>
      </c>
      <c r="F19" s="542"/>
      <c r="G19" s="542"/>
      <c r="H19" s="542"/>
      <c r="I19" s="542"/>
      <c r="J19" s="542"/>
      <c r="K19" s="542"/>
      <c r="L19" s="546" t="s">
        <v>24</v>
      </c>
      <c r="M19" s="546"/>
      <c r="N19" s="546"/>
      <c r="O19" s="546"/>
      <c r="P19" s="546"/>
      <c r="Q19" s="546"/>
      <c r="R19" s="546"/>
      <c r="S19" s="542" t="s">
        <v>5</v>
      </c>
      <c r="T19" s="542"/>
      <c r="U19" s="542"/>
      <c r="V19" s="542"/>
      <c r="W19" s="542"/>
      <c r="X19" s="542"/>
      <c r="Y19" s="542"/>
    </row>
    <row r="20" spans="1:29">
      <c r="A20" s="536"/>
      <c r="B20" s="536"/>
      <c r="C20" s="536"/>
      <c r="D20" s="537"/>
      <c r="E20" s="108"/>
      <c r="F20" s="240" t="s">
        <v>6</v>
      </c>
      <c r="G20" s="241" t="s">
        <v>7</v>
      </c>
      <c r="H20" s="242" t="s">
        <v>8</v>
      </c>
      <c r="I20" s="243" t="s">
        <v>7</v>
      </c>
      <c r="J20" s="244" t="s">
        <v>9</v>
      </c>
      <c r="K20" s="245" t="s">
        <v>7</v>
      </c>
      <c r="L20" s="343"/>
      <c r="M20" s="344" t="s">
        <v>6</v>
      </c>
      <c r="N20" s="345" t="s">
        <v>7</v>
      </c>
      <c r="O20" s="242" t="s">
        <v>8</v>
      </c>
      <c r="P20" s="243" t="s">
        <v>7</v>
      </c>
      <c r="Q20" s="244" t="s">
        <v>9</v>
      </c>
      <c r="R20" s="245" t="s">
        <v>7</v>
      </c>
      <c r="S20" s="369"/>
      <c r="T20" s="119" t="s">
        <v>6</v>
      </c>
      <c r="U20" s="120" t="s">
        <v>7</v>
      </c>
      <c r="V20" s="121" t="s">
        <v>8</v>
      </c>
      <c r="W20" s="122" t="s">
        <v>7</v>
      </c>
      <c r="X20" s="123" t="s">
        <v>9</v>
      </c>
      <c r="Y20" s="124" t="s">
        <v>7</v>
      </c>
    </row>
    <row r="21" spans="1:29" ht="15.75" customHeight="1">
      <c r="A21" s="536"/>
      <c r="B21" s="536"/>
      <c r="C21" s="536"/>
      <c r="D21" s="346">
        <f>Académie!B$15</f>
        <v>0</v>
      </c>
      <c r="F21" s="347">
        <f>Académie!C$15</f>
        <v>0</v>
      </c>
      <c r="G21" s="348" t="e">
        <f>Académie!D$15</f>
        <v>#DIV/0!</v>
      </c>
      <c r="H21" s="349">
        <f>Académie!E$15</f>
        <v>0</v>
      </c>
      <c r="I21" s="350" t="e">
        <f>Académie!F$15</f>
        <v>#DIV/0!</v>
      </c>
      <c r="J21" s="349">
        <f>Académie!G$15</f>
        <v>0</v>
      </c>
      <c r="K21" s="350" t="e">
        <f>Académie!H$15</f>
        <v>#DIV/0!</v>
      </c>
      <c r="L21" s="351"/>
      <c r="M21" s="352">
        <f>Académie!I$15</f>
        <v>0</v>
      </c>
      <c r="N21" s="353" t="e">
        <f>Académie!J$15</f>
        <v>#DIV/0!</v>
      </c>
      <c r="O21" s="349">
        <f>Académie!K$15</f>
        <v>0</v>
      </c>
      <c r="P21" s="354" t="e">
        <f>Académie!L$15</f>
        <v>#DIV/0!</v>
      </c>
      <c r="Q21" s="355">
        <f>Académie!M$15</f>
        <v>0</v>
      </c>
      <c r="R21" s="350" t="e">
        <f>Académie!N$15</f>
        <v>#DIV/0!</v>
      </c>
      <c r="S21" s="118"/>
      <c r="T21" s="233">
        <f>Académie!O$15</f>
        <v>0</v>
      </c>
      <c r="U21" s="234" t="e">
        <f>Académie!P$15</f>
        <v>#DIV/0!</v>
      </c>
      <c r="V21" s="235">
        <f>Académie!Q$15</f>
        <v>0</v>
      </c>
      <c r="W21" s="236" t="e">
        <f>Académie!R$15</f>
        <v>#DIV/0!</v>
      </c>
      <c r="X21" s="235">
        <f>Académie!S$15</f>
        <v>0</v>
      </c>
      <c r="Y21" s="236" t="e">
        <f>Académie!T$15</f>
        <v>#DIV/0!</v>
      </c>
    </row>
  </sheetData>
  <mergeCells count="17">
    <mergeCell ref="A1:R1"/>
    <mergeCell ref="S1:Y1"/>
    <mergeCell ref="A3:B4"/>
    <mergeCell ref="C3:C4"/>
    <mergeCell ref="D3:D4"/>
    <mergeCell ref="E3:K3"/>
    <mergeCell ref="M3:R3"/>
    <mergeCell ref="S3:Y3"/>
    <mergeCell ref="D19:D20"/>
    <mergeCell ref="E19:K19"/>
    <mergeCell ref="L19:R19"/>
    <mergeCell ref="S19:Y19"/>
    <mergeCell ref="A5:C5"/>
    <mergeCell ref="A8:C8"/>
    <mergeCell ref="A15:C15"/>
    <mergeCell ref="A18:C18"/>
    <mergeCell ref="A19:C21"/>
  </mergeCells>
  <pageMargins left="0.31527777777777799" right="0.31527777777777799" top="0.74791666666666701" bottom="0.74791666666666701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tabSelected="1" topLeftCell="B13" zoomScaleNormal="100" workbookViewId="0">
      <selection activeCell="S23" sqref="S23:Y23"/>
    </sheetView>
  </sheetViews>
  <sheetFormatPr baseColWidth="10" defaultColWidth="9.33203125" defaultRowHeight="12.75"/>
  <cols>
    <col min="1" max="1" width="11.1640625"/>
    <col min="2" max="2" width="24.1640625"/>
    <col min="3" max="3" width="5.33203125" style="104"/>
    <col min="4" max="4" width="8.1640625" style="105"/>
    <col min="5" max="5" width="11.83203125" style="105"/>
    <col min="6" max="6" width="8.1640625" style="104"/>
    <col min="7" max="7" width="7.83203125" style="104"/>
    <col min="8" max="8" width="8.83203125" style="104"/>
    <col min="9" max="9" width="7.33203125" style="104"/>
    <col min="10" max="10" width="8.83203125" style="104"/>
    <col min="11" max="11" width="7.33203125" style="104"/>
    <col min="12" max="12" width="12.1640625" style="104"/>
    <col min="13" max="15" width="8.6640625" style="104"/>
    <col min="16" max="16" width="7.33203125" style="104"/>
    <col min="17" max="17" width="8.6640625" style="104"/>
    <col min="18" max="18" width="7.33203125" style="104"/>
    <col min="19" max="19" width="13.1640625" style="104"/>
    <col min="20" max="21" width="7.33203125" style="104"/>
    <col min="22" max="22" width="9.6640625" style="104"/>
    <col min="23" max="25" width="7.33203125" style="104"/>
    <col min="26" max="26" width="41.6640625"/>
    <col min="27" max="27" width="13" style="237"/>
    <col min="28" max="1025" width="11.6640625"/>
  </cols>
  <sheetData>
    <row r="1" spans="1:27" ht="33" customHeight="1">
      <c r="A1" s="524" t="str">
        <f>Cayenne1!A1</f>
        <v>Statisiques LSU au 08 01 2018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5" t="str">
        <f>Cayenne1!S1</f>
        <v>la date d'observation est comprise 
dans cette période</v>
      </c>
      <c r="T1" s="525"/>
      <c r="U1" s="525"/>
      <c r="V1" s="525"/>
      <c r="W1" s="525"/>
      <c r="X1" s="525"/>
      <c r="Y1" s="525"/>
      <c r="AA1"/>
    </row>
    <row r="2" spans="1:27" ht="6.75" customHeight="1">
      <c r="B2" s="107"/>
      <c r="C2" s="218"/>
      <c r="D2"/>
      <c r="E2" s="107"/>
      <c r="F2"/>
      <c r="G2"/>
      <c r="H2"/>
      <c r="I2"/>
      <c r="J2"/>
      <c r="K2"/>
      <c r="L2"/>
      <c r="M2"/>
      <c r="N2"/>
      <c r="O2"/>
      <c r="P2"/>
      <c r="Q2"/>
      <c r="R2"/>
      <c r="S2" s="106"/>
      <c r="T2" s="106"/>
      <c r="U2" s="106"/>
      <c r="V2" s="106"/>
      <c r="W2" s="106"/>
      <c r="X2" s="106"/>
      <c r="Y2" s="106"/>
      <c r="AA2"/>
    </row>
    <row r="3" spans="1:27" ht="12.75" customHeight="1">
      <c r="A3" s="548" t="s">
        <v>121</v>
      </c>
      <c r="B3" s="548"/>
      <c r="C3" s="548" t="s">
        <v>23</v>
      </c>
      <c r="D3" s="539" t="s">
        <v>2</v>
      </c>
      <c r="E3" s="531" t="s">
        <v>3</v>
      </c>
      <c r="F3" s="531"/>
      <c r="G3" s="531"/>
      <c r="H3" s="531"/>
      <c r="I3" s="531"/>
      <c r="J3" s="531"/>
      <c r="K3" s="531"/>
      <c r="L3" s="532" t="s">
        <v>4</v>
      </c>
      <c r="M3" s="532"/>
      <c r="N3" s="532"/>
      <c r="O3" s="532"/>
      <c r="P3" s="532"/>
      <c r="Q3" s="532"/>
      <c r="R3" s="532"/>
      <c r="S3" s="533" t="s">
        <v>5</v>
      </c>
      <c r="T3" s="533"/>
      <c r="U3" s="533"/>
      <c r="V3" s="533"/>
      <c r="W3" s="533"/>
      <c r="X3" s="533"/>
      <c r="Y3" s="533"/>
      <c r="Z3" s="107" t="s">
        <v>25</v>
      </c>
      <c r="AA3" s="106" t="s">
        <v>122</v>
      </c>
    </row>
    <row r="4" spans="1:27">
      <c r="A4" s="548"/>
      <c r="B4" s="548"/>
      <c r="C4" s="548"/>
      <c r="D4" s="539"/>
      <c r="E4" s="108"/>
      <c r="F4" s="109" t="s">
        <v>6</v>
      </c>
      <c r="G4" s="110" t="s">
        <v>7</v>
      </c>
      <c r="H4" s="111" t="s">
        <v>8</v>
      </c>
      <c r="I4" s="112" t="s">
        <v>7</v>
      </c>
      <c r="J4" s="113" t="s">
        <v>9</v>
      </c>
      <c r="K4" s="114" t="s">
        <v>7</v>
      </c>
      <c r="L4" s="115"/>
      <c r="M4" s="370" t="s">
        <v>6</v>
      </c>
      <c r="N4" s="371" t="s">
        <v>7</v>
      </c>
      <c r="O4" s="372" t="s">
        <v>8</v>
      </c>
      <c r="P4" s="372" t="s">
        <v>7</v>
      </c>
      <c r="Q4" s="373" t="s">
        <v>9</v>
      </c>
      <c r="R4" s="114" t="s">
        <v>7</v>
      </c>
      <c r="S4" s="118"/>
      <c r="T4" s="119" t="s">
        <v>6</v>
      </c>
      <c r="U4" s="120" t="s">
        <v>7</v>
      </c>
      <c r="V4" s="121" t="s">
        <v>8</v>
      </c>
      <c r="W4" s="122" t="s">
        <v>7</v>
      </c>
      <c r="X4" s="123" t="s">
        <v>9</v>
      </c>
      <c r="Y4" s="124" t="s">
        <v>7</v>
      </c>
      <c r="AA4"/>
    </row>
    <row r="5" spans="1:27">
      <c r="A5" s="534" t="s">
        <v>123</v>
      </c>
      <c r="B5" s="534"/>
      <c r="C5" s="534"/>
      <c r="D5" s="125"/>
      <c r="E5" s="125"/>
      <c r="F5" s="125"/>
      <c r="G5" s="125"/>
      <c r="H5" s="125"/>
      <c r="I5" s="126"/>
      <c r="J5" s="129"/>
      <c r="K5" s="129"/>
      <c r="L5" s="129"/>
      <c r="M5" s="127"/>
      <c r="N5" s="127"/>
      <c r="O5" s="126"/>
      <c r="P5" s="126"/>
      <c r="Q5" s="129"/>
      <c r="R5" s="129"/>
      <c r="S5" s="130"/>
      <c r="T5" s="130"/>
      <c r="U5" s="130"/>
      <c r="V5" s="132"/>
      <c r="W5" s="132"/>
      <c r="X5" s="133"/>
      <c r="Y5" s="134"/>
      <c r="AA5"/>
    </row>
    <row r="6" spans="1:27" ht="15">
      <c r="A6" s="136" t="s">
        <v>124</v>
      </c>
      <c r="B6" s="136" t="s">
        <v>125</v>
      </c>
      <c r="C6" s="135" t="s">
        <v>29</v>
      </c>
      <c r="D6" s="137"/>
      <c r="E6" s="138"/>
      <c r="F6" s="374"/>
      <c r="G6" s="140" t="e">
        <f>F6/D6</f>
        <v>#DIV/0!</v>
      </c>
      <c r="H6" s="375"/>
      <c r="I6" s="142" t="e">
        <f>H6/D6</f>
        <v>#DIV/0!</v>
      </c>
      <c r="J6" s="143">
        <f>F6+H6</f>
        <v>0</v>
      </c>
      <c r="K6" s="144" t="e">
        <f>J6/D6</f>
        <v>#DIV/0!</v>
      </c>
      <c r="L6" s="145"/>
      <c r="M6" s="376"/>
      <c r="N6" s="377" t="e">
        <f>M6/D6</f>
        <v>#DIV/0!</v>
      </c>
      <c r="O6" s="378"/>
      <c r="P6" s="379" t="e">
        <f>O6/D6</f>
        <v>#DIV/0!</v>
      </c>
      <c r="Q6" s="380">
        <f>M6+O6</f>
        <v>0</v>
      </c>
      <c r="R6" s="144" t="e">
        <f>Q6/D6</f>
        <v>#DIV/0!</v>
      </c>
      <c r="S6" s="152"/>
      <c r="T6" s="153"/>
      <c r="U6" s="154" t="e">
        <f>T6/D6</f>
        <v>#DIV/0!</v>
      </c>
      <c r="V6" s="155"/>
      <c r="W6" s="156" t="e">
        <f>V6/$D6</f>
        <v>#DIV/0!</v>
      </c>
      <c r="X6" s="157">
        <f>T6+V6</f>
        <v>0</v>
      </c>
      <c r="Y6" s="158" t="e">
        <f>X6/$D6</f>
        <v>#DIV/0!</v>
      </c>
      <c r="AA6"/>
    </row>
    <row r="7" spans="1:27" ht="15">
      <c r="A7" s="136" t="s">
        <v>126</v>
      </c>
      <c r="B7" s="136" t="s">
        <v>127</v>
      </c>
      <c r="C7" s="135" t="s">
        <v>29</v>
      </c>
      <c r="D7" s="137"/>
      <c r="E7" s="138"/>
      <c r="F7" s="381"/>
      <c r="G7" s="382" t="e">
        <f>F7/D7</f>
        <v>#DIV/0!</v>
      </c>
      <c r="H7" s="383"/>
      <c r="I7" s="384" t="e">
        <f>H7/D7</f>
        <v>#DIV/0!</v>
      </c>
      <c r="J7" s="385">
        <f>F7+H7</f>
        <v>0</v>
      </c>
      <c r="K7" s="386" t="e">
        <f>J7/D7</f>
        <v>#DIV/0!</v>
      </c>
      <c r="L7" s="159"/>
      <c r="M7" s="376"/>
      <c r="N7" s="377" t="e">
        <f>M7/D7</f>
        <v>#DIV/0!</v>
      </c>
      <c r="O7" s="378"/>
      <c r="P7" s="379" t="e">
        <f>O7/D7</f>
        <v>#DIV/0!</v>
      </c>
      <c r="Q7" s="380">
        <f>M7+O7</f>
        <v>0</v>
      </c>
      <c r="R7" s="144" t="e">
        <f>Q7/D7</f>
        <v>#DIV/0!</v>
      </c>
      <c r="S7" s="162"/>
      <c r="T7" s="153"/>
      <c r="U7" s="154" t="e">
        <f>T7/D7</f>
        <v>#DIV/0!</v>
      </c>
      <c r="V7" s="155"/>
      <c r="W7" s="156" t="e">
        <f>V7/$D7</f>
        <v>#DIV/0!</v>
      </c>
      <c r="X7" s="157">
        <f>T7+V7</f>
        <v>0</v>
      </c>
      <c r="Y7" s="158" t="e">
        <f>X7/$D7</f>
        <v>#DIV/0!</v>
      </c>
      <c r="AA7"/>
    </row>
    <row r="8" spans="1:27" ht="15">
      <c r="A8" s="136" t="s">
        <v>128</v>
      </c>
      <c r="B8" s="136" t="s">
        <v>129</v>
      </c>
      <c r="C8" s="135" t="s">
        <v>29</v>
      </c>
      <c r="D8" s="137"/>
      <c r="E8" s="138"/>
      <c r="F8" s="374"/>
      <c r="G8" s="140" t="e">
        <f>F8/D8</f>
        <v>#DIV/0!</v>
      </c>
      <c r="H8" s="375"/>
      <c r="I8" s="142" t="e">
        <f>H8/D8</f>
        <v>#DIV/0!</v>
      </c>
      <c r="J8" s="143">
        <f>F8+H8</f>
        <v>0</v>
      </c>
      <c r="K8" s="144" t="e">
        <f>J8/D8</f>
        <v>#DIV/0!</v>
      </c>
      <c r="L8" s="159"/>
      <c r="M8" s="376"/>
      <c r="N8" s="377" t="e">
        <f>M8/D8</f>
        <v>#DIV/0!</v>
      </c>
      <c r="O8" s="378"/>
      <c r="P8" s="379" t="e">
        <f>O8/D8</f>
        <v>#DIV/0!</v>
      </c>
      <c r="Q8" s="380">
        <f>M8+O8</f>
        <v>0</v>
      </c>
      <c r="R8" s="144" t="e">
        <f>Q8/D8</f>
        <v>#DIV/0!</v>
      </c>
      <c r="S8" s="162"/>
      <c r="T8" s="153"/>
      <c r="U8" s="154" t="e">
        <f>T8/D8</f>
        <v>#DIV/0!</v>
      </c>
      <c r="V8" s="155"/>
      <c r="W8" s="156" t="e">
        <f>V8/$D8</f>
        <v>#DIV/0!</v>
      </c>
      <c r="X8" s="157">
        <f>T8+V8</f>
        <v>0</v>
      </c>
      <c r="Y8" s="158" t="e">
        <f>X8/$D8</f>
        <v>#DIV/0!</v>
      </c>
      <c r="AA8"/>
    </row>
    <row r="9" spans="1:27" ht="15">
      <c r="A9" s="136" t="s">
        <v>130</v>
      </c>
      <c r="B9" s="136" t="s">
        <v>131</v>
      </c>
      <c r="C9" s="135" t="s">
        <v>29</v>
      </c>
      <c r="D9" s="137"/>
      <c r="E9" s="138"/>
      <c r="F9" s="374"/>
      <c r="G9" s="140" t="e">
        <f>F9/D9</f>
        <v>#DIV/0!</v>
      </c>
      <c r="H9" s="375"/>
      <c r="I9" s="142" t="e">
        <f>H9/D9</f>
        <v>#DIV/0!</v>
      </c>
      <c r="J9" s="143">
        <f>F9+H9</f>
        <v>0</v>
      </c>
      <c r="K9" s="144" t="e">
        <f>J9/D9</f>
        <v>#DIV/0!</v>
      </c>
      <c r="L9" s="387"/>
      <c r="M9" s="376"/>
      <c r="N9" s="377" t="e">
        <f>M9/D9</f>
        <v>#DIV/0!</v>
      </c>
      <c r="O9" s="378"/>
      <c r="P9" s="379" t="e">
        <f>O9/D9</f>
        <v>#DIV/0!</v>
      </c>
      <c r="Q9" s="380">
        <f>M9+O9</f>
        <v>0</v>
      </c>
      <c r="R9" s="144" t="e">
        <f>Q9/D9</f>
        <v>#DIV/0!</v>
      </c>
      <c r="S9" s="523"/>
      <c r="T9" s="153"/>
      <c r="U9" s="154" t="e">
        <f>T9/D9</f>
        <v>#DIV/0!</v>
      </c>
      <c r="V9" s="155"/>
      <c r="W9" s="156" t="e">
        <f>V9/$D9</f>
        <v>#DIV/0!</v>
      </c>
      <c r="X9" s="157">
        <f>T9+V9</f>
        <v>0</v>
      </c>
      <c r="Y9" s="158" t="e">
        <f>X9/$D9</f>
        <v>#DIV/0!</v>
      </c>
      <c r="Z9" t="s">
        <v>132</v>
      </c>
      <c r="AA9"/>
    </row>
    <row r="10" spans="1:27" ht="15">
      <c r="A10" s="534" t="s">
        <v>133</v>
      </c>
      <c r="B10" s="534"/>
      <c r="C10" s="534"/>
      <c r="D10" s="172"/>
      <c r="E10" s="176"/>
      <c r="F10" s="388"/>
      <c r="G10" s="176"/>
      <c r="H10" s="388"/>
      <c r="I10" s="173"/>
      <c r="J10" s="174"/>
      <c r="K10" s="175"/>
      <c r="L10" s="175"/>
      <c r="M10" s="388"/>
      <c r="N10" s="177"/>
      <c r="O10" s="389"/>
      <c r="P10" s="173"/>
      <c r="Q10" s="174"/>
      <c r="R10" s="175"/>
      <c r="S10" s="179"/>
      <c r="T10" s="179"/>
      <c r="U10" s="180"/>
      <c r="V10" s="181"/>
      <c r="W10" s="182"/>
      <c r="X10" s="183"/>
      <c r="Y10" s="184"/>
      <c r="AA10"/>
    </row>
    <row r="11" spans="1:27" ht="15">
      <c r="A11" s="136" t="s">
        <v>134</v>
      </c>
      <c r="B11" s="136" t="s">
        <v>135</v>
      </c>
      <c r="C11" s="135" t="s">
        <v>29</v>
      </c>
      <c r="D11" s="137"/>
      <c r="E11" s="138"/>
      <c r="F11" s="374"/>
      <c r="G11" s="140" t="e">
        <f t="shared" ref="G11:G18" si="0">F11/D11</f>
        <v>#DIV/0!</v>
      </c>
      <c r="H11" s="375"/>
      <c r="I11" s="142" t="e">
        <f t="shared" ref="I11:I18" si="1">H11/D11</f>
        <v>#DIV/0!</v>
      </c>
      <c r="J11" s="143">
        <f t="shared" ref="J11:J18" si="2">F11+H11</f>
        <v>0</v>
      </c>
      <c r="K11" s="144" t="e">
        <f t="shared" ref="K11:K18" si="3">J11/D11</f>
        <v>#DIV/0!</v>
      </c>
      <c r="L11" s="159"/>
      <c r="M11" s="376"/>
      <c r="N11" s="377" t="e">
        <f t="shared" ref="N11:N18" si="4">M11/D11</f>
        <v>#DIV/0!</v>
      </c>
      <c r="O11" s="378"/>
      <c r="P11" s="379" t="e">
        <f t="shared" ref="P11:P18" si="5">O11/D11</f>
        <v>#DIV/0!</v>
      </c>
      <c r="Q11" s="380">
        <f t="shared" ref="Q11:Q18" si="6">M11+O11</f>
        <v>0</v>
      </c>
      <c r="R11" s="144" t="e">
        <f t="shared" ref="R11:R18" si="7">Q11/D11</f>
        <v>#DIV/0!</v>
      </c>
      <c r="S11" s="152"/>
      <c r="T11" s="153"/>
      <c r="U11" s="154" t="e">
        <f t="shared" ref="U11:U18" si="8">T11/D11</f>
        <v>#DIV/0!</v>
      </c>
      <c r="V11" s="155"/>
      <c r="W11" s="156" t="e">
        <f t="shared" ref="W11:W18" si="9">V11/$D11</f>
        <v>#DIV/0!</v>
      </c>
      <c r="X11" s="157">
        <f t="shared" ref="X11:X18" si="10">T11+V11</f>
        <v>0</v>
      </c>
      <c r="Y11" s="158" t="e">
        <f t="shared" ref="Y11:Y18" si="11">X11/$D11</f>
        <v>#DIV/0!</v>
      </c>
      <c r="AA11"/>
    </row>
    <row r="12" spans="1:27" ht="15">
      <c r="A12" s="136" t="s">
        <v>136</v>
      </c>
      <c r="B12" s="136" t="s">
        <v>137</v>
      </c>
      <c r="C12" s="135" t="s">
        <v>29</v>
      </c>
      <c r="D12" s="137"/>
      <c r="E12" s="138"/>
      <c r="F12" s="374"/>
      <c r="G12" s="140" t="e">
        <f t="shared" si="0"/>
        <v>#DIV/0!</v>
      </c>
      <c r="H12" s="375"/>
      <c r="I12" s="142" t="e">
        <f t="shared" si="1"/>
        <v>#DIV/0!</v>
      </c>
      <c r="J12" s="143">
        <f t="shared" si="2"/>
        <v>0</v>
      </c>
      <c r="K12" s="144" t="e">
        <f t="shared" si="3"/>
        <v>#DIV/0!</v>
      </c>
      <c r="L12" s="159"/>
      <c r="M12" s="376"/>
      <c r="N12" s="377" t="e">
        <f t="shared" si="4"/>
        <v>#DIV/0!</v>
      </c>
      <c r="O12" s="378"/>
      <c r="P12" s="379" t="e">
        <f t="shared" si="5"/>
        <v>#DIV/0!</v>
      </c>
      <c r="Q12" s="380">
        <f t="shared" si="6"/>
        <v>0</v>
      </c>
      <c r="R12" s="144" t="e">
        <f t="shared" si="7"/>
        <v>#DIV/0!</v>
      </c>
      <c r="S12" s="162"/>
      <c r="T12" s="153"/>
      <c r="U12" s="154" t="e">
        <f t="shared" si="8"/>
        <v>#DIV/0!</v>
      </c>
      <c r="V12" s="155"/>
      <c r="W12" s="156" t="e">
        <f t="shared" si="9"/>
        <v>#DIV/0!</v>
      </c>
      <c r="X12" s="157">
        <f t="shared" si="10"/>
        <v>0</v>
      </c>
      <c r="Y12" s="158" t="e">
        <f t="shared" si="11"/>
        <v>#DIV/0!</v>
      </c>
      <c r="AA12"/>
    </row>
    <row r="13" spans="1:27" ht="15">
      <c r="A13" s="136" t="s">
        <v>138</v>
      </c>
      <c r="B13" s="136" t="s">
        <v>139</v>
      </c>
      <c r="C13" s="135" t="s">
        <v>29</v>
      </c>
      <c r="D13" s="137"/>
      <c r="E13" s="138"/>
      <c r="F13" s="374"/>
      <c r="G13" s="140" t="e">
        <f t="shared" si="0"/>
        <v>#DIV/0!</v>
      </c>
      <c r="H13" s="375"/>
      <c r="I13" s="142" t="e">
        <f t="shared" si="1"/>
        <v>#DIV/0!</v>
      </c>
      <c r="J13" s="143">
        <f t="shared" si="2"/>
        <v>0</v>
      </c>
      <c r="K13" s="144" t="e">
        <f t="shared" si="3"/>
        <v>#DIV/0!</v>
      </c>
      <c r="L13" s="159"/>
      <c r="M13" s="376"/>
      <c r="N13" s="377" t="e">
        <f t="shared" si="4"/>
        <v>#DIV/0!</v>
      </c>
      <c r="O13" s="378"/>
      <c r="P13" s="379" t="e">
        <f t="shared" si="5"/>
        <v>#DIV/0!</v>
      </c>
      <c r="Q13" s="380">
        <f t="shared" si="6"/>
        <v>0</v>
      </c>
      <c r="R13" s="144" t="e">
        <f t="shared" si="7"/>
        <v>#DIV/0!</v>
      </c>
      <c r="S13" s="162"/>
      <c r="T13" s="153"/>
      <c r="U13" s="154" t="e">
        <f t="shared" si="8"/>
        <v>#DIV/0!</v>
      </c>
      <c r="V13" s="155"/>
      <c r="W13" s="156" t="e">
        <f t="shared" si="9"/>
        <v>#DIV/0!</v>
      </c>
      <c r="X13" s="157">
        <f t="shared" si="10"/>
        <v>0</v>
      </c>
      <c r="Y13" s="158" t="e">
        <f t="shared" si="11"/>
        <v>#DIV/0!</v>
      </c>
      <c r="AA13"/>
    </row>
    <row r="14" spans="1:27" ht="15">
      <c r="A14" s="136" t="s">
        <v>140</v>
      </c>
      <c r="B14" s="136" t="s">
        <v>141</v>
      </c>
      <c r="C14" s="135" t="s">
        <v>29</v>
      </c>
      <c r="D14" s="137"/>
      <c r="E14" s="138"/>
      <c r="F14" s="374"/>
      <c r="G14" s="140" t="e">
        <f t="shared" si="0"/>
        <v>#DIV/0!</v>
      </c>
      <c r="H14" s="375"/>
      <c r="I14" s="142" t="e">
        <f t="shared" si="1"/>
        <v>#DIV/0!</v>
      </c>
      <c r="J14" s="143">
        <f t="shared" si="2"/>
        <v>0</v>
      </c>
      <c r="K14" s="144" t="e">
        <f t="shared" si="3"/>
        <v>#DIV/0!</v>
      </c>
      <c r="L14" s="159"/>
      <c r="M14" s="376"/>
      <c r="N14" s="377" t="e">
        <f t="shared" si="4"/>
        <v>#DIV/0!</v>
      </c>
      <c r="O14" s="378"/>
      <c r="P14" s="379" t="e">
        <f t="shared" si="5"/>
        <v>#DIV/0!</v>
      </c>
      <c r="Q14" s="380">
        <f t="shared" si="6"/>
        <v>0</v>
      </c>
      <c r="R14" s="144" t="e">
        <f t="shared" si="7"/>
        <v>#DIV/0!</v>
      </c>
      <c r="S14" s="162"/>
      <c r="T14" s="153"/>
      <c r="U14" s="154" t="e">
        <f t="shared" si="8"/>
        <v>#DIV/0!</v>
      </c>
      <c r="V14" s="155"/>
      <c r="W14" s="156" t="e">
        <f t="shared" si="9"/>
        <v>#DIV/0!</v>
      </c>
      <c r="X14" s="157">
        <f t="shared" si="10"/>
        <v>0</v>
      </c>
      <c r="Y14" s="158" t="e">
        <f t="shared" si="11"/>
        <v>#DIV/0!</v>
      </c>
      <c r="AA14"/>
    </row>
    <row r="15" spans="1:27" ht="15">
      <c r="A15" s="136" t="s">
        <v>142</v>
      </c>
      <c r="B15" s="136" t="s">
        <v>143</v>
      </c>
      <c r="C15" s="135" t="s">
        <v>29</v>
      </c>
      <c r="D15" s="137"/>
      <c r="E15" s="138"/>
      <c r="F15" s="374"/>
      <c r="G15" s="140" t="e">
        <f t="shared" si="0"/>
        <v>#DIV/0!</v>
      </c>
      <c r="H15" s="375"/>
      <c r="I15" s="142" t="e">
        <f t="shared" si="1"/>
        <v>#DIV/0!</v>
      </c>
      <c r="J15" s="143">
        <f t="shared" si="2"/>
        <v>0</v>
      </c>
      <c r="K15" s="144" t="e">
        <f t="shared" si="3"/>
        <v>#DIV/0!</v>
      </c>
      <c r="L15" s="145"/>
      <c r="M15" s="376"/>
      <c r="N15" s="377" t="e">
        <f t="shared" si="4"/>
        <v>#DIV/0!</v>
      </c>
      <c r="O15" s="378"/>
      <c r="P15" s="379" t="e">
        <f t="shared" si="5"/>
        <v>#DIV/0!</v>
      </c>
      <c r="Q15" s="380">
        <f t="shared" si="6"/>
        <v>0</v>
      </c>
      <c r="R15" s="144" t="e">
        <f t="shared" si="7"/>
        <v>#DIV/0!</v>
      </c>
      <c r="S15" s="152"/>
      <c r="T15" s="153"/>
      <c r="U15" s="154" t="e">
        <f t="shared" si="8"/>
        <v>#DIV/0!</v>
      </c>
      <c r="V15" s="155"/>
      <c r="W15" s="156" t="e">
        <f t="shared" si="9"/>
        <v>#DIV/0!</v>
      </c>
      <c r="X15" s="157">
        <f t="shared" si="10"/>
        <v>0</v>
      </c>
      <c r="Y15" s="158" t="e">
        <f t="shared" si="11"/>
        <v>#DIV/0!</v>
      </c>
      <c r="AA15"/>
    </row>
    <row r="16" spans="1:27" ht="15">
      <c r="A16" s="136" t="s">
        <v>144</v>
      </c>
      <c r="B16" s="136" t="s">
        <v>145</v>
      </c>
      <c r="C16" s="135" t="s">
        <v>29</v>
      </c>
      <c r="D16" s="137"/>
      <c r="E16" s="138"/>
      <c r="F16" s="390"/>
      <c r="G16" s="391" t="e">
        <f t="shared" si="0"/>
        <v>#DIV/0!</v>
      </c>
      <c r="H16" s="392"/>
      <c r="I16" s="149" t="e">
        <f t="shared" si="1"/>
        <v>#DIV/0!</v>
      </c>
      <c r="J16" s="150">
        <f t="shared" si="2"/>
        <v>0</v>
      </c>
      <c r="K16" s="151" t="e">
        <f t="shared" si="3"/>
        <v>#DIV/0!</v>
      </c>
      <c r="L16" s="393"/>
      <c r="M16" s="390"/>
      <c r="N16" s="394" t="e">
        <f t="shared" si="4"/>
        <v>#DIV/0!</v>
      </c>
      <c r="O16" s="395"/>
      <c r="P16" s="396" t="e">
        <f t="shared" si="5"/>
        <v>#DIV/0!</v>
      </c>
      <c r="Q16" s="397">
        <f t="shared" si="6"/>
        <v>0</v>
      </c>
      <c r="R16" s="151" t="e">
        <f t="shared" si="7"/>
        <v>#DIV/0!</v>
      </c>
      <c r="S16" s="152"/>
      <c r="T16" s="153"/>
      <c r="U16" s="154" t="e">
        <f t="shared" si="8"/>
        <v>#DIV/0!</v>
      </c>
      <c r="V16" s="155"/>
      <c r="W16" s="156" t="e">
        <f t="shared" si="9"/>
        <v>#DIV/0!</v>
      </c>
      <c r="X16" s="157">
        <f t="shared" si="10"/>
        <v>0</v>
      </c>
      <c r="Y16" s="158" t="e">
        <f t="shared" si="11"/>
        <v>#DIV/0!</v>
      </c>
      <c r="AA16"/>
    </row>
    <row r="17" spans="1:27" ht="15">
      <c r="A17" s="136" t="s">
        <v>146</v>
      </c>
      <c r="B17" s="136" t="s">
        <v>147</v>
      </c>
      <c r="C17" s="135" t="s">
        <v>29</v>
      </c>
      <c r="D17" s="137"/>
      <c r="E17" s="138"/>
      <c r="F17" s="374"/>
      <c r="G17" s="140" t="e">
        <f t="shared" si="0"/>
        <v>#DIV/0!</v>
      </c>
      <c r="H17" s="375"/>
      <c r="I17" s="142" t="e">
        <f t="shared" si="1"/>
        <v>#DIV/0!</v>
      </c>
      <c r="J17" s="143">
        <f t="shared" si="2"/>
        <v>0</v>
      </c>
      <c r="K17" s="144" t="e">
        <f t="shared" si="3"/>
        <v>#DIV/0!</v>
      </c>
      <c r="L17" s="159"/>
      <c r="M17" s="376"/>
      <c r="N17" s="377" t="e">
        <f t="shared" si="4"/>
        <v>#DIV/0!</v>
      </c>
      <c r="O17" s="378"/>
      <c r="P17" s="379" t="e">
        <f t="shared" si="5"/>
        <v>#DIV/0!</v>
      </c>
      <c r="Q17" s="380">
        <f t="shared" si="6"/>
        <v>0</v>
      </c>
      <c r="R17" s="144" t="e">
        <f t="shared" si="7"/>
        <v>#DIV/0!</v>
      </c>
      <c r="S17" s="162"/>
      <c r="T17" s="153"/>
      <c r="U17" s="154" t="e">
        <f t="shared" si="8"/>
        <v>#DIV/0!</v>
      </c>
      <c r="V17" s="155"/>
      <c r="W17" s="156" t="e">
        <f t="shared" si="9"/>
        <v>#DIV/0!</v>
      </c>
      <c r="X17" s="157">
        <f t="shared" si="10"/>
        <v>0</v>
      </c>
      <c r="Y17" s="158" t="e">
        <f t="shared" si="11"/>
        <v>#DIV/0!</v>
      </c>
      <c r="AA17"/>
    </row>
    <row r="18" spans="1:27" ht="15">
      <c r="A18" s="136" t="s">
        <v>148</v>
      </c>
      <c r="B18" s="136" t="s">
        <v>149</v>
      </c>
      <c r="C18" s="135" t="s">
        <v>29</v>
      </c>
      <c r="D18" s="137"/>
      <c r="E18" s="138"/>
      <c r="F18" s="374"/>
      <c r="G18" s="140" t="e">
        <f t="shared" si="0"/>
        <v>#DIV/0!</v>
      </c>
      <c r="H18" s="375"/>
      <c r="I18" s="142" t="e">
        <f t="shared" si="1"/>
        <v>#DIV/0!</v>
      </c>
      <c r="J18" s="143">
        <f t="shared" si="2"/>
        <v>0</v>
      </c>
      <c r="K18" s="144" t="e">
        <f t="shared" si="3"/>
        <v>#DIV/0!</v>
      </c>
      <c r="L18" s="159"/>
      <c r="M18" s="376"/>
      <c r="N18" s="377" t="e">
        <f t="shared" si="4"/>
        <v>#DIV/0!</v>
      </c>
      <c r="O18" s="378"/>
      <c r="P18" s="379" t="e">
        <f t="shared" si="5"/>
        <v>#DIV/0!</v>
      </c>
      <c r="Q18" s="380">
        <f t="shared" si="6"/>
        <v>0</v>
      </c>
      <c r="R18" s="144" t="e">
        <f t="shared" si="7"/>
        <v>#DIV/0!</v>
      </c>
      <c r="S18" s="162"/>
      <c r="T18" s="153"/>
      <c r="U18" s="154" t="e">
        <f t="shared" si="8"/>
        <v>#DIV/0!</v>
      </c>
      <c r="V18" s="155"/>
      <c r="W18" s="156" t="e">
        <f t="shared" si="9"/>
        <v>#DIV/0!</v>
      </c>
      <c r="X18" s="157">
        <f t="shared" si="10"/>
        <v>0</v>
      </c>
      <c r="Y18" s="158" t="e">
        <f t="shared" si="11"/>
        <v>#DIV/0!</v>
      </c>
      <c r="AA18"/>
    </row>
    <row r="19" spans="1:27" ht="15">
      <c r="A19" s="534" t="s">
        <v>150</v>
      </c>
      <c r="B19" s="534"/>
      <c r="C19" s="534"/>
      <c r="D19" s="172"/>
      <c r="E19" s="176"/>
      <c r="F19" s="388"/>
      <c r="G19" s="176"/>
      <c r="H19" s="388"/>
      <c r="I19" s="173"/>
      <c r="J19" s="174"/>
      <c r="K19" s="175"/>
      <c r="L19" s="175"/>
      <c r="M19" s="388"/>
      <c r="N19" s="177"/>
      <c r="O19" s="389"/>
      <c r="P19" s="173"/>
      <c r="Q19" s="174"/>
      <c r="R19" s="175"/>
      <c r="S19" s="179"/>
      <c r="T19" s="179"/>
      <c r="U19" s="180"/>
      <c r="V19" s="181"/>
      <c r="W19" s="182"/>
      <c r="X19" s="183"/>
      <c r="Y19" s="184"/>
      <c r="AA19"/>
    </row>
    <row r="20" spans="1:27" ht="15">
      <c r="A20" s="136" t="s">
        <v>151</v>
      </c>
      <c r="B20" s="136" t="s">
        <v>152</v>
      </c>
      <c r="C20" s="135" t="s">
        <v>29</v>
      </c>
      <c r="D20" s="137"/>
      <c r="E20" s="138"/>
      <c r="F20" s="374"/>
      <c r="G20" s="140" t="e">
        <f>F20/D20</f>
        <v>#DIV/0!</v>
      </c>
      <c r="H20" s="375"/>
      <c r="I20" s="142" t="e">
        <f>H20/D20</f>
        <v>#DIV/0!</v>
      </c>
      <c r="J20" s="143">
        <f>F20+H20</f>
        <v>0</v>
      </c>
      <c r="K20" s="144" t="e">
        <f>J20/D20</f>
        <v>#DIV/0!</v>
      </c>
      <c r="L20" s="159"/>
      <c r="M20" s="376"/>
      <c r="N20" s="377" t="e">
        <f>M20/D20</f>
        <v>#DIV/0!</v>
      </c>
      <c r="O20" s="378"/>
      <c r="P20" s="379" t="e">
        <f>O20/D20</f>
        <v>#DIV/0!</v>
      </c>
      <c r="Q20" s="380">
        <f>M20+O20</f>
        <v>0</v>
      </c>
      <c r="R20" s="144" t="e">
        <f>Q20/D20</f>
        <v>#DIV/0!</v>
      </c>
      <c r="S20" s="162"/>
      <c r="T20" s="153"/>
      <c r="U20" s="154" t="e">
        <f>T20/D20</f>
        <v>#DIV/0!</v>
      </c>
      <c r="V20" s="155"/>
      <c r="W20" s="156" t="e">
        <f>V20/$D20</f>
        <v>#DIV/0!</v>
      </c>
      <c r="X20" s="157">
        <f>T20+V20</f>
        <v>0</v>
      </c>
      <c r="Y20" s="158" t="e">
        <f>X20/$D20</f>
        <v>#DIV/0!</v>
      </c>
      <c r="AA20" s="106">
        <v>1</v>
      </c>
    </row>
    <row r="21" spans="1:27" ht="15">
      <c r="A21" s="136" t="s">
        <v>153</v>
      </c>
      <c r="B21" s="136" t="s">
        <v>154</v>
      </c>
      <c r="C21" s="135" t="s">
        <v>29</v>
      </c>
      <c r="D21" s="185"/>
      <c r="E21" s="186"/>
      <c r="F21" s="398"/>
      <c r="G21" s="188" t="e">
        <f>F21/D21</f>
        <v>#DIV/0!</v>
      </c>
      <c r="H21" s="399"/>
      <c r="I21" s="190" t="e">
        <f>H21/D21</f>
        <v>#DIV/0!</v>
      </c>
      <c r="J21" s="191">
        <f>F21+H21</f>
        <v>0</v>
      </c>
      <c r="K21" s="192" t="e">
        <f>J21/D21</f>
        <v>#DIV/0!</v>
      </c>
      <c r="L21" s="193"/>
      <c r="M21" s="400"/>
      <c r="N21" s="401" t="e">
        <f>M21/D21</f>
        <v>#DIV/0!</v>
      </c>
      <c r="O21" s="402"/>
      <c r="P21" s="403" t="e">
        <f>O21/D21</f>
        <v>#DIV/0!</v>
      </c>
      <c r="Q21" s="404">
        <f>M21+O21</f>
        <v>0</v>
      </c>
      <c r="R21" s="192" t="e">
        <f>Q21/D21</f>
        <v>#DIV/0!</v>
      </c>
      <c r="S21" s="405"/>
      <c r="T21" s="300"/>
      <c r="U21" s="301" t="e">
        <f>T21/D21</f>
        <v>#DIV/0!</v>
      </c>
      <c r="V21" s="302"/>
      <c r="W21" s="303" t="e">
        <f>V21/$D21</f>
        <v>#DIV/0!</v>
      </c>
      <c r="X21" s="304">
        <f>T21+V21</f>
        <v>0</v>
      </c>
      <c r="Y21" s="305" t="e">
        <f>X21/$D21</f>
        <v>#DIV/0!</v>
      </c>
      <c r="AA21"/>
    </row>
    <row r="22" spans="1:27" s="106" customFormat="1" ht="26.25" customHeight="1">
      <c r="A22" s="544" t="str">
        <f>A3</f>
        <v>CIRCONSCRIPTION IEN MARONI - MARIPASOULA - GRAND-SANTI - PAPAICHTON</v>
      </c>
      <c r="B22" s="544"/>
      <c r="C22" s="544"/>
      <c r="D22" s="362">
        <f>SUM(D6:D21)</f>
        <v>0</v>
      </c>
      <c r="E22" s="204"/>
      <c r="F22" s="205">
        <f>SUM(F6:F21)</f>
        <v>0</v>
      </c>
      <c r="G22" s="206" t="e">
        <f>F22/D22</f>
        <v>#DIV/0!</v>
      </c>
      <c r="H22" s="203">
        <f>SUM(H6:H21)</f>
        <v>0</v>
      </c>
      <c r="I22" s="207" t="e">
        <f>H22/D22</f>
        <v>#DIV/0!</v>
      </c>
      <c r="J22" s="203">
        <f>F22+H22</f>
        <v>0</v>
      </c>
      <c r="K22" s="207" t="e">
        <f>J22/D22</f>
        <v>#DIV/0!</v>
      </c>
      <c r="L22" s="208"/>
      <c r="M22" s="203">
        <f>SUM(M6:M21)</f>
        <v>0</v>
      </c>
      <c r="N22" s="308" t="e">
        <f>M22/D22</f>
        <v>#DIV/0!</v>
      </c>
      <c r="O22" s="203">
        <f>SUM(O6:O21)</f>
        <v>0</v>
      </c>
      <c r="P22" s="308" t="e">
        <f>O22/D22</f>
        <v>#DIV/0!</v>
      </c>
      <c r="Q22" s="309">
        <f>M22+O22</f>
        <v>0</v>
      </c>
      <c r="R22" s="207" t="e">
        <f>Q22/D22</f>
        <v>#DIV/0!</v>
      </c>
      <c r="S22" s="363"/>
      <c r="T22" s="310">
        <f>SUM(T6:T21)</f>
        <v>0</v>
      </c>
      <c r="U22" s="364" t="e">
        <f>T22/D22</f>
        <v>#DIV/0!</v>
      </c>
      <c r="V22" s="310">
        <f>SUM(V6:V21)</f>
        <v>0</v>
      </c>
      <c r="W22" s="366" t="e">
        <f>V22/$D22</f>
        <v>#DIV/0!</v>
      </c>
      <c r="X22" s="367">
        <f>T22+V22</f>
        <v>0</v>
      </c>
      <c r="Y22" s="368" t="e">
        <f>X22/$D22</f>
        <v>#DIV/0!</v>
      </c>
    </row>
    <row r="23" spans="1:27" ht="12.75" customHeight="1">
      <c r="A23" s="536" t="s">
        <v>20</v>
      </c>
      <c r="B23" s="536"/>
      <c r="C23" s="536"/>
      <c r="D23" s="537" t="s">
        <v>2</v>
      </c>
      <c r="E23" s="540" t="s">
        <v>3</v>
      </c>
      <c r="F23" s="540"/>
      <c r="G23" s="540"/>
      <c r="H23" s="540"/>
      <c r="I23" s="540"/>
      <c r="J23" s="540"/>
      <c r="K23" s="540"/>
      <c r="L23" s="541" t="s">
        <v>24</v>
      </c>
      <c r="M23" s="541"/>
      <c r="N23" s="541"/>
      <c r="O23" s="541"/>
      <c r="P23" s="541"/>
      <c r="Q23" s="541"/>
      <c r="R23" s="541"/>
      <c r="S23" s="547" t="s">
        <v>5</v>
      </c>
      <c r="T23" s="547"/>
      <c r="U23" s="547"/>
      <c r="V23" s="547"/>
      <c r="W23" s="547"/>
      <c r="X23" s="547"/>
      <c r="Y23" s="547"/>
    </row>
    <row r="24" spans="1:27">
      <c r="A24" s="536"/>
      <c r="B24" s="536"/>
      <c r="C24" s="536"/>
      <c r="D24" s="537"/>
      <c r="E24" s="108"/>
      <c r="F24" s="109" t="s">
        <v>6</v>
      </c>
      <c r="G24" s="110" t="s">
        <v>7</v>
      </c>
      <c r="H24" s="111" t="s">
        <v>8</v>
      </c>
      <c r="I24" s="112" t="s">
        <v>7</v>
      </c>
      <c r="J24" s="113" t="s">
        <v>9</v>
      </c>
      <c r="K24" s="114" t="s">
        <v>7</v>
      </c>
      <c r="L24" s="221"/>
      <c r="M24" s="116" t="s">
        <v>6</v>
      </c>
      <c r="N24" s="117" t="s">
        <v>7</v>
      </c>
      <c r="O24" s="111" t="s">
        <v>8</v>
      </c>
      <c r="P24" s="112" t="s">
        <v>7</v>
      </c>
      <c r="Q24" s="113" t="s">
        <v>9</v>
      </c>
      <c r="R24" s="114" t="s">
        <v>7</v>
      </c>
      <c r="T24" s="119" t="s">
        <v>6</v>
      </c>
      <c r="U24" s="120" t="s">
        <v>7</v>
      </c>
      <c r="V24" s="121" t="s">
        <v>8</v>
      </c>
      <c r="W24" s="122" t="s">
        <v>7</v>
      </c>
      <c r="X24" s="123" t="s">
        <v>9</v>
      </c>
      <c r="Y24" s="124" t="s">
        <v>7</v>
      </c>
    </row>
    <row r="25" spans="1:27" ht="15.75" customHeight="1">
      <c r="A25" s="536"/>
      <c r="B25" s="536"/>
      <c r="C25" s="536"/>
      <c r="D25" s="222">
        <f>Académie!B$15</f>
        <v>0</v>
      </c>
      <c r="F25" s="223">
        <f>Académie!C$15</f>
        <v>0</v>
      </c>
      <c r="G25" s="224" t="e">
        <f>Académie!D$15</f>
        <v>#DIV/0!</v>
      </c>
      <c r="H25" s="225">
        <f>Académie!E$15</f>
        <v>0</v>
      </c>
      <c r="I25" s="226" t="e">
        <f>Académie!F$15</f>
        <v>#DIV/0!</v>
      </c>
      <c r="J25" s="225">
        <f>Académie!G$15</f>
        <v>0</v>
      </c>
      <c r="K25" s="226" t="e">
        <f>Académie!H$15</f>
        <v>#DIV/0!</v>
      </c>
      <c r="L25" s="227"/>
      <c r="M25" s="228">
        <f>Académie!I$15</f>
        <v>0</v>
      </c>
      <c r="N25" s="229" t="e">
        <f>Académie!J$15</f>
        <v>#DIV/0!</v>
      </c>
      <c r="O25" s="225">
        <f>Académie!K$15</f>
        <v>0</v>
      </c>
      <c r="P25" s="230" t="e">
        <f>Académie!L$15</f>
        <v>#DIV/0!</v>
      </c>
      <c r="Q25" s="231">
        <f>Académie!M$15</f>
        <v>0</v>
      </c>
      <c r="R25" s="226" t="e">
        <f>Académie!N$15</f>
        <v>#DIV/0!</v>
      </c>
      <c r="T25" s="233">
        <f>Académie!O$15</f>
        <v>0</v>
      </c>
      <c r="U25" s="234" t="e">
        <f>Académie!P$15</f>
        <v>#DIV/0!</v>
      </c>
      <c r="V25" s="235">
        <f>Académie!Q$15</f>
        <v>0</v>
      </c>
      <c r="W25" s="236" t="e">
        <f>Académie!R$15</f>
        <v>#DIV/0!</v>
      </c>
      <c r="X25" s="235">
        <f>Académie!S$15</f>
        <v>0</v>
      </c>
      <c r="Y25" s="236" t="e">
        <f>Académie!T$15</f>
        <v>#DIV/0!</v>
      </c>
    </row>
  </sheetData>
  <mergeCells count="17">
    <mergeCell ref="A1:R1"/>
    <mergeCell ref="S1:Y1"/>
    <mergeCell ref="A3:B4"/>
    <mergeCell ref="C3:C4"/>
    <mergeCell ref="D3:D4"/>
    <mergeCell ref="E3:K3"/>
    <mergeCell ref="L3:R3"/>
    <mergeCell ref="S3:Y3"/>
    <mergeCell ref="D23:D24"/>
    <mergeCell ref="E23:K23"/>
    <mergeCell ref="L23:R23"/>
    <mergeCell ref="S23:Y23"/>
    <mergeCell ref="A5:C5"/>
    <mergeCell ref="A10:C10"/>
    <mergeCell ref="A19:C19"/>
    <mergeCell ref="A22:C22"/>
    <mergeCell ref="A23:C25"/>
  </mergeCells>
  <pageMargins left="0.31527777777777799" right="0.31527777777777799" top="0.74791666666666701" bottom="0.74791666666666701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1"/>
  <sheetViews>
    <sheetView topLeftCell="F7" zoomScaleNormal="100" workbookViewId="0">
      <selection activeCell="Z19" sqref="Z19"/>
    </sheetView>
  </sheetViews>
  <sheetFormatPr baseColWidth="10" defaultColWidth="9.33203125" defaultRowHeight="12.75"/>
  <cols>
    <col min="1" max="1" width="11.33203125" style="237"/>
    <col min="2" max="2" width="23.6640625" style="237"/>
    <col min="3" max="3" width="5.33203125" style="237"/>
    <col min="4" max="4" width="8.1640625" style="237"/>
    <col min="5" max="5" width="11.83203125" style="237"/>
    <col min="6" max="6" width="8.1640625" style="237"/>
    <col min="7" max="7" width="7.33203125" style="237"/>
    <col min="8" max="8" width="8.83203125" style="237"/>
    <col min="9" max="9" width="7.33203125" style="237"/>
    <col min="10" max="10" width="9.1640625" style="237"/>
    <col min="11" max="11" width="7.33203125" style="237"/>
    <col min="12" max="12" width="12.1640625" style="237"/>
    <col min="13" max="15" width="9.1640625" style="237"/>
    <col min="16" max="16" width="7.33203125" style="237"/>
    <col min="17" max="17" width="9.1640625" style="237"/>
    <col min="18" max="18" width="7.33203125" style="237"/>
    <col min="19" max="19" width="13.1640625" style="104"/>
    <col min="20" max="25" width="7.33203125" style="104"/>
    <col min="26" max="26" width="40.83203125" style="237"/>
    <col min="27" max="1025" width="13" style="237"/>
  </cols>
  <sheetData>
    <row r="1" spans="1:26" ht="33.75" customHeight="1">
      <c r="A1" s="524" t="str">
        <f>Cayenne1!A1</f>
        <v>Statisiques LSU au 08 01 2018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5" t="str">
        <f>Cayenne1!S1</f>
        <v>la date d'observation est comprise 
dans cette période</v>
      </c>
      <c r="T1" s="525"/>
      <c r="U1" s="525"/>
      <c r="V1" s="525"/>
      <c r="W1" s="525"/>
      <c r="X1" s="525"/>
      <c r="Y1" s="525"/>
      <c r="Z1"/>
    </row>
    <row r="2" spans="1:26" ht="6.75" customHeight="1">
      <c r="A2"/>
      <c r="B2" s="238"/>
      <c r="C2" s="239"/>
      <c r="D2" s="239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/>
      <c r="S2" s="106"/>
      <c r="T2" s="106"/>
      <c r="U2" s="106"/>
      <c r="V2" s="106"/>
      <c r="W2" s="106"/>
      <c r="X2" s="106"/>
      <c r="Y2" s="106"/>
      <c r="Z2"/>
    </row>
    <row r="3" spans="1:26" ht="23.25" customHeight="1">
      <c r="A3" s="538" t="s">
        <v>155</v>
      </c>
      <c r="B3" s="538"/>
      <c r="C3" s="545" t="s">
        <v>23</v>
      </c>
      <c r="D3" s="533" t="s">
        <v>2</v>
      </c>
      <c r="E3" s="533" t="s">
        <v>3</v>
      </c>
      <c r="F3" s="533"/>
      <c r="G3" s="533"/>
      <c r="H3" s="533"/>
      <c r="I3" s="533"/>
      <c r="J3" s="533"/>
      <c r="K3" s="533"/>
      <c r="L3" s="539" t="s">
        <v>4</v>
      </c>
      <c r="M3" s="539"/>
      <c r="N3" s="539"/>
      <c r="O3" s="539"/>
      <c r="P3" s="539"/>
      <c r="Q3" s="539"/>
      <c r="R3" s="539"/>
      <c r="S3" s="533" t="s">
        <v>5</v>
      </c>
      <c r="T3" s="533"/>
      <c r="U3" s="533"/>
      <c r="V3" s="533"/>
      <c r="W3" s="533"/>
      <c r="X3" s="533"/>
      <c r="Y3" s="533"/>
      <c r="Z3"/>
    </row>
    <row r="4" spans="1:26" ht="16.5" customHeight="1">
      <c r="A4" s="538"/>
      <c r="B4" s="538"/>
      <c r="C4" s="545"/>
      <c r="D4" s="533"/>
      <c r="E4" s="369"/>
      <c r="F4" s="240" t="s">
        <v>6</v>
      </c>
      <c r="G4" s="241" t="s">
        <v>7</v>
      </c>
      <c r="H4" s="242" t="s">
        <v>8</v>
      </c>
      <c r="I4" s="243" t="s">
        <v>7</v>
      </c>
      <c r="J4" s="244" t="s">
        <v>9</v>
      </c>
      <c r="K4" s="245" t="s">
        <v>7</v>
      </c>
      <c r="L4" s="246"/>
      <c r="M4" s="406" t="s">
        <v>6</v>
      </c>
      <c r="N4" s="407" t="s">
        <v>7</v>
      </c>
      <c r="O4" s="242" t="s">
        <v>8</v>
      </c>
      <c r="P4" s="243" t="s">
        <v>7</v>
      </c>
      <c r="Q4" s="244" t="s">
        <v>9</v>
      </c>
      <c r="R4" s="245" t="s">
        <v>7</v>
      </c>
      <c r="S4" s="118"/>
      <c r="T4" s="119" t="s">
        <v>6</v>
      </c>
      <c r="U4" s="120" t="s">
        <v>7</v>
      </c>
      <c r="V4" s="121" t="s">
        <v>8</v>
      </c>
      <c r="W4" s="122" t="s">
        <v>7</v>
      </c>
      <c r="X4" s="123" t="s">
        <v>9</v>
      </c>
      <c r="Y4" s="124" t="s">
        <v>7</v>
      </c>
      <c r="Z4" s="239" t="s">
        <v>25</v>
      </c>
    </row>
    <row r="5" spans="1:26" ht="13.5">
      <c r="A5" s="543" t="s">
        <v>156</v>
      </c>
      <c r="B5" s="543"/>
      <c r="C5" s="543"/>
      <c r="D5" s="408"/>
      <c r="E5" s="133"/>
      <c r="F5" s="252"/>
      <c r="G5" s="252"/>
      <c r="H5" s="408"/>
      <c r="I5" s="253"/>
      <c r="J5" s="133"/>
      <c r="K5" s="133"/>
      <c r="L5" s="133"/>
      <c r="M5" s="316"/>
      <c r="N5" s="316"/>
      <c r="O5" s="316"/>
      <c r="P5" s="316"/>
      <c r="Q5" s="316"/>
      <c r="R5" s="133"/>
      <c r="S5" s="130"/>
      <c r="T5" s="130"/>
      <c r="U5" s="130"/>
      <c r="V5" s="132"/>
      <c r="W5" s="132"/>
      <c r="X5" s="133"/>
      <c r="Y5" s="134"/>
      <c r="Z5"/>
    </row>
    <row r="6" spans="1:26" ht="13.5">
      <c r="A6" s="255" t="s">
        <v>157</v>
      </c>
      <c r="B6" s="255" t="s">
        <v>156</v>
      </c>
      <c r="C6" s="256" t="s">
        <v>29</v>
      </c>
      <c r="D6" s="369"/>
      <c r="E6" s="409"/>
      <c r="F6" s="258"/>
      <c r="G6" s="259" t="e">
        <f>F6/D6</f>
        <v>#DIV/0!</v>
      </c>
      <c r="H6" s="260"/>
      <c r="I6" s="261" t="e">
        <f>H6/D6</f>
        <v>#DIV/0!</v>
      </c>
      <c r="J6" s="157">
        <f>F6+H6</f>
        <v>0</v>
      </c>
      <c r="K6" s="158" t="e">
        <f>J6/D6</f>
        <v>#DIV/0!</v>
      </c>
      <c r="L6" s="265"/>
      <c r="M6" s="410"/>
      <c r="N6" s="411" t="e">
        <f>M6/D6</f>
        <v>#DIV/0!</v>
      </c>
      <c r="O6" s="260"/>
      <c r="P6" s="261" t="e">
        <f>O6/D6</f>
        <v>#DIV/0!</v>
      </c>
      <c r="Q6" s="157">
        <f>M6+O6</f>
        <v>0</v>
      </c>
      <c r="R6" s="158" t="e">
        <f>Q6/D6</f>
        <v>#DIV/0!</v>
      </c>
      <c r="S6" s="162"/>
      <c r="T6" s="153"/>
      <c r="U6" s="154" t="e">
        <f>T6/D6</f>
        <v>#DIV/0!</v>
      </c>
      <c r="V6" s="155"/>
      <c r="W6" s="156" t="e">
        <f>V6/$D6</f>
        <v>#DIV/0!</v>
      </c>
      <c r="X6" s="157">
        <f>T6+V6</f>
        <v>0</v>
      </c>
      <c r="Y6" s="158" t="e">
        <f>X6/$D6</f>
        <v>#DIV/0!</v>
      </c>
      <c r="Z6"/>
    </row>
    <row r="7" spans="1:26" ht="13.5">
      <c r="A7" s="255" t="s">
        <v>158</v>
      </c>
      <c r="B7" s="255" t="s">
        <v>159</v>
      </c>
      <c r="C7" s="256" t="s">
        <v>29</v>
      </c>
      <c r="D7" s="369"/>
      <c r="E7" s="409"/>
      <c r="F7" s="258"/>
      <c r="G7" s="259" t="e">
        <f>F7/D7</f>
        <v>#DIV/0!</v>
      </c>
      <c r="H7" s="260"/>
      <c r="I7" s="261" t="e">
        <f>H7/D7</f>
        <v>#DIV/0!</v>
      </c>
      <c r="J7" s="157">
        <f>F7+H7</f>
        <v>0</v>
      </c>
      <c r="K7" s="158" t="e">
        <f>J7/D7</f>
        <v>#DIV/0!</v>
      </c>
      <c r="L7" s="265"/>
      <c r="M7" s="410"/>
      <c r="N7" s="411" t="e">
        <f>M7/D7</f>
        <v>#DIV/0!</v>
      </c>
      <c r="O7" s="260"/>
      <c r="P7" s="261" t="e">
        <f>O7/D7</f>
        <v>#DIV/0!</v>
      </c>
      <c r="Q7" s="157">
        <f>M7+O7</f>
        <v>0</v>
      </c>
      <c r="R7" s="158" t="e">
        <f>Q7/D7</f>
        <v>#DIV/0!</v>
      </c>
      <c r="S7" s="162"/>
      <c r="T7" s="153"/>
      <c r="U7" s="154" t="e">
        <f>T7/D7</f>
        <v>#DIV/0!</v>
      </c>
      <c r="V7" s="155"/>
      <c r="W7" s="156" t="e">
        <f>V7/$D7</f>
        <v>#DIV/0!</v>
      </c>
      <c r="X7" s="157">
        <f>T7+V7</f>
        <v>0</v>
      </c>
      <c r="Y7" s="158" t="e">
        <f>X7/$D7</f>
        <v>#DIV/0!</v>
      </c>
      <c r="Z7"/>
    </row>
    <row r="8" spans="1:26" ht="13.5">
      <c r="A8" s="255" t="s">
        <v>160</v>
      </c>
      <c r="B8" s="255" t="s">
        <v>161</v>
      </c>
      <c r="C8" s="256" t="s">
        <v>29</v>
      </c>
      <c r="D8" s="369"/>
      <c r="E8" s="409"/>
      <c r="F8" s="258"/>
      <c r="G8" s="259" t="e">
        <f>F8/D8</f>
        <v>#DIV/0!</v>
      </c>
      <c r="H8" s="260"/>
      <c r="I8" s="261" t="e">
        <f>H8/D8</f>
        <v>#DIV/0!</v>
      </c>
      <c r="J8" s="157">
        <f>F8+H8</f>
        <v>0</v>
      </c>
      <c r="K8" s="158" t="e">
        <f>J8/D8</f>
        <v>#DIV/0!</v>
      </c>
      <c r="L8" s="265"/>
      <c r="M8" s="410"/>
      <c r="N8" s="411" t="e">
        <f>M8/D8</f>
        <v>#DIV/0!</v>
      </c>
      <c r="O8" s="260"/>
      <c r="P8" s="261" t="e">
        <f>O8/D8</f>
        <v>#DIV/0!</v>
      </c>
      <c r="Q8" s="157">
        <f>M8+O8</f>
        <v>0</v>
      </c>
      <c r="R8" s="158" t="e">
        <f>Q8/D8</f>
        <v>#DIV/0!</v>
      </c>
      <c r="S8" s="162"/>
      <c r="T8" s="153"/>
      <c r="U8" s="154" t="e">
        <f>T8/D8</f>
        <v>#DIV/0!</v>
      </c>
      <c r="V8" s="155"/>
      <c r="W8" s="156" t="e">
        <f>V8/$D8</f>
        <v>#DIV/0!</v>
      </c>
      <c r="X8" s="157">
        <f>T8+V8</f>
        <v>0</v>
      </c>
      <c r="Y8" s="158" t="e">
        <f>X8/$D8</f>
        <v>#DIV/0!</v>
      </c>
      <c r="Z8"/>
    </row>
    <row r="9" spans="1:26" ht="13.5">
      <c r="A9" s="255" t="s">
        <v>162</v>
      </c>
      <c r="B9" s="255" t="s">
        <v>163</v>
      </c>
      <c r="C9" s="256" t="s">
        <v>29</v>
      </c>
      <c r="D9" s="369"/>
      <c r="E9" s="409"/>
      <c r="F9" s="258"/>
      <c r="G9" s="259" t="e">
        <f>F9/D9</f>
        <v>#DIV/0!</v>
      </c>
      <c r="H9" s="260"/>
      <c r="I9" s="261" t="e">
        <f>H9/D9</f>
        <v>#DIV/0!</v>
      </c>
      <c r="J9" s="157">
        <f>F9+H9</f>
        <v>0</v>
      </c>
      <c r="K9" s="158" t="e">
        <f>J9/D9</f>
        <v>#DIV/0!</v>
      </c>
      <c r="L9" s="265"/>
      <c r="M9" s="410"/>
      <c r="N9" s="411" t="e">
        <f>M9/D9</f>
        <v>#DIV/0!</v>
      </c>
      <c r="O9" s="260"/>
      <c r="P9" s="261" t="e">
        <f>O9/D9</f>
        <v>#DIV/0!</v>
      </c>
      <c r="Q9" s="157">
        <f>M9+O9</f>
        <v>0</v>
      </c>
      <c r="R9" s="158" t="e">
        <f>Q9/D9</f>
        <v>#DIV/0!</v>
      </c>
      <c r="S9" s="162"/>
      <c r="T9" s="153"/>
      <c r="U9" s="154" t="e">
        <f>T9/D9</f>
        <v>#DIV/0!</v>
      </c>
      <c r="V9" s="155"/>
      <c r="W9" s="156" t="e">
        <f>V9/$D9</f>
        <v>#DIV/0!</v>
      </c>
      <c r="X9" s="157">
        <f>T9+V9</f>
        <v>0</v>
      </c>
      <c r="Y9" s="158" t="e">
        <f>X9/$D9</f>
        <v>#DIV/0!</v>
      </c>
      <c r="Z9"/>
    </row>
    <row r="10" spans="1:26" ht="13.5">
      <c r="A10" s="543" t="s">
        <v>164</v>
      </c>
      <c r="B10" s="543"/>
      <c r="C10" s="543"/>
      <c r="D10" s="412"/>
      <c r="E10" s="183"/>
      <c r="F10" s="280"/>
      <c r="G10" s="280"/>
      <c r="H10" s="320"/>
      <c r="I10" s="281"/>
      <c r="J10" s="183"/>
      <c r="K10" s="282"/>
      <c r="L10" s="282"/>
      <c r="M10" s="413"/>
      <c r="N10" s="320"/>
      <c r="O10" s="413"/>
      <c r="P10" s="413"/>
      <c r="Q10" s="413"/>
      <c r="R10" s="282"/>
      <c r="S10" s="179"/>
      <c r="T10" s="179"/>
      <c r="U10" s="180"/>
      <c r="V10" s="181"/>
      <c r="W10" s="182"/>
      <c r="X10" s="183"/>
      <c r="Y10" s="184"/>
      <c r="Z10"/>
    </row>
    <row r="11" spans="1:26">
      <c r="A11" s="255" t="s">
        <v>165</v>
      </c>
      <c r="B11" s="255" t="s">
        <v>166</v>
      </c>
      <c r="C11" s="256" t="s">
        <v>29</v>
      </c>
      <c r="D11" s="369"/>
      <c r="E11" s="317"/>
      <c r="F11" s="258"/>
      <c r="G11" s="259" t="e">
        <f t="shared" ref="G11:G17" si="0">F11/D11</f>
        <v>#DIV/0!</v>
      </c>
      <c r="H11" s="260"/>
      <c r="I11" s="261" t="e">
        <f t="shared" ref="I11:I17" si="1">H11/D11</f>
        <v>#DIV/0!</v>
      </c>
      <c r="J11" s="157">
        <f t="shared" ref="J11:J17" si="2">F11+H11</f>
        <v>0</v>
      </c>
      <c r="K11" s="158" t="e">
        <f t="shared" ref="K11:K17" si="3">J11/D11</f>
        <v>#DIV/0!</v>
      </c>
      <c r="L11" s="414"/>
      <c r="M11" s="268"/>
      <c r="N11" s="415" t="e">
        <f t="shared" ref="N11:N17" si="4">M11/D11</f>
        <v>#DIV/0!</v>
      </c>
      <c r="O11" s="268"/>
      <c r="P11" s="269" t="e">
        <f t="shared" ref="P11:P17" si="5">O11/D11</f>
        <v>#DIV/0!</v>
      </c>
      <c r="Q11" s="270">
        <f t="shared" ref="Q11:Q17" si="6">M11+O11</f>
        <v>0</v>
      </c>
      <c r="R11" s="271" t="e">
        <f t="shared" ref="R11:R17" si="7">Q11/D11</f>
        <v>#DIV/0!</v>
      </c>
      <c r="S11" s="162"/>
      <c r="T11" s="153"/>
      <c r="U11" s="154" t="e">
        <f t="shared" ref="U11:U17" si="8">T11/D11</f>
        <v>#DIV/0!</v>
      </c>
      <c r="V11" s="155"/>
      <c r="W11" s="156" t="e">
        <f t="shared" ref="W11:W17" si="9">V11/$D11</f>
        <v>#DIV/0!</v>
      </c>
      <c r="X11" s="157">
        <f t="shared" ref="X11:X17" si="10">T11+V11</f>
        <v>0</v>
      </c>
      <c r="Y11" s="158" t="e">
        <f t="shared" ref="Y11:Y17" si="11">X11/$D11</f>
        <v>#DIV/0!</v>
      </c>
      <c r="Z11" s="272"/>
    </row>
    <row r="12" spans="1:26">
      <c r="A12" s="255" t="s">
        <v>167</v>
      </c>
      <c r="B12" s="255" t="s">
        <v>168</v>
      </c>
      <c r="C12" s="256" t="s">
        <v>29</v>
      </c>
      <c r="D12" s="369"/>
      <c r="E12" s="317"/>
      <c r="F12" s="258"/>
      <c r="G12" s="259" t="e">
        <f t="shared" si="0"/>
        <v>#DIV/0!</v>
      </c>
      <c r="H12" s="260"/>
      <c r="I12" s="261" t="e">
        <f t="shared" si="1"/>
        <v>#DIV/0!</v>
      </c>
      <c r="J12" s="157">
        <f t="shared" si="2"/>
        <v>0</v>
      </c>
      <c r="K12" s="158" t="e">
        <f t="shared" si="3"/>
        <v>#DIV/0!</v>
      </c>
      <c r="L12" s="416"/>
      <c r="M12" s="275"/>
      <c r="N12" s="417" t="e">
        <f t="shared" si="4"/>
        <v>#DIV/0!</v>
      </c>
      <c r="O12" s="275"/>
      <c r="P12" s="276" t="e">
        <f t="shared" si="5"/>
        <v>#DIV/0!</v>
      </c>
      <c r="Q12" s="277">
        <f t="shared" si="6"/>
        <v>0</v>
      </c>
      <c r="R12" s="278" t="e">
        <f t="shared" si="7"/>
        <v>#DIV/0!</v>
      </c>
      <c r="S12" s="152"/>
      <c r="T12" s="153"/>
      <c r="U12" s="154" t="e">
        <f t="shared" si="8"/>
        <v>#DIV/0!</v>
      </c>
      <c r="V12" s="155"/>
      <c r="W12" s="156" t="e">
        <f t="shared" si="9"/>
        <v>#DIV/0!</v>
      </c>
      <c r="X12" s="157">
        <f t="shared" si="10"/>
        <v>0</v>
      </c>
      <c r="Y12" s="158" t="e">
        <f t="shared" si="11"/>
        <v>#DIV/0!</v>
      </c>
      <c r="Z12"/>
    </row>
    <row r="13" spans="1:26">
      <c r="A13" s="255" t="s">
        <v>169</v>
      </c>
      <c r="B13" s="255" t="s">
        <v>170</v>
      </c>
      <c r="C13" s="256" t="s">
        <v>29</v>
      </c>
      <c r="D13" s="369"/>
      <c r="E13" s="409"/>
      <c r="F13" s="258"/>
      <c r="G13" s="259" t="e">
        <f t="shared" si="0"/>
        <v>#DIV/0!</v>
      </c>
      <c r="H13" s="260"/>
      <c r="I13" s="261" t="e">
        <f t="shared" si="1"/>
        <v>#DIV/0!</v>
      </c>
      <c r="J13" s="157">
        <f t="shared" si="2"/>
        <v>0</v>
      </c>
      <c r="K13" s="158" t="e">
        <f t="shared" si="3"/>
        <v>#DIV/0!</v>
      </c>
      <c r="L13" s="262"/>
      <c r="M13" s="418"/>
      <c r="N13" s="411" t="e">
        <f t="shared" si="4"/>
        <v>#DIV/0!</v>
      </c>
      <c r="O13" s="260"/>
      <c r="P13" s="261" t="e">
        <f t="shared" si="5"/>
        <v>#DIV/0!</v>
      </c>
      <c r="Q13" s="157">
        <f t="shared" si="6"/>
        <v>0</v>
      </c>
      <c r="R13" s="158" t="e">
        <f t="shared" si="7"/>
        <v>#DIV/0!</v>
      </c>
      <c r="S13" s="152"/>
      <c r="T13" s="153"/>
      <c r="U13" s="154" t="e">
        <f t="shared" si="8"/>
        <v>#DIV/0!</v>
      </c>
      <c r="V13" s="155"/>
      <c r="W13" s="156" t="e">
        <f t="shared" si="9"/>
        <v>#DIV/0!</v>
      </c>
      <c r="X13" s="157">
        <f t="shared" si="10"/>
        <v>0</v>
      </c>
      <c r="Y13" s="158" t="e">
        <f t="shared" si="11"/>
        <v>#DIV/0!</v>
      </c>
      <c r="Z13" s="517"/>
    </row>
    <row r="14" spans="1:26">
      <c r="A14" s="255" t="s">
        <v>171</v>
      </c>
      <c r="B14" s="255" t="s">
        <v>172</v>
      </c>
      <c r="C14" s="256" t="s">
        <v>29</v>
      </c>
      <c r="D14" s="369"/>
      <c r="E14" s="419"/>
      <c r="F14" s="273"/>
      <c r="G14" s="328" t="e">
        <f t="shared" si="0"/>
        <v>#DIV/0!</v>
      </c>
      <c r="H14" s="275"/>
      <c r="I14" s="276" t="e">
        <f t="shared" si="1"/>
        <v>#DIV/0!</v>
      </c>
      <c r="J14" s="277">
        <f t="shared" si="2"/>
        <v>0</v>
      </c>
      <c r="K14" s="278" t="e">
        <f t="shared" si="3"/>
        <v>#DIV/0!</v>
      </c>
      <c r="L14" s="420"/>
      <c r="M14" s="421"/>
      <c r="N14" s="422" t="e">
        <f t="shared" si="4"/>
        <v>#DIV/0!</v>
      </c>
      <c r="O14" s="421"/>
      <c r="P14" s="423" t="e">
        <f t="shared" si="5"/>
        <v>#DIV/0!</v>
      </c>
      <c r="Q14" s="424">
        <f t="shared" si="6"/>
        <v>0</v>
      </c>
      <c r="R14" s="425" t="e">
        <f t="shared" si="7"/>
        <v>#DIV/0!</v>
      </c>
      <c r="S14" s="162"/>
      <c r="T14" s="153"/>
      <c r="U14" s="154" t="e">
        <f t="shared" si="8"/>
        <v>#DIV/0!</v>
      </c>
      <c r="V14" s="155"/>
      <c r="W14" s="156" t="e">
        <f t="shared" si="9"/>
        <v>#DIV/0!</v>
      </c>
      <c r="X14" s="157">
        <f t="shared" si="10"/>
        <v>0</v>
      </c>
      <c r="Y14" s="158" t="e">
        <f t="shared" si="11"/>
        <v>#DIV/0!</v>
      </c>
      <c r="Z14" s="426"/>
    </row>
    <row r="15" spans="1:26">
      <c r="A15" s="255" t="s">
        <v>173</v>
      </c>
      <c r="B15" s="255" t="s">
        <v>174</v>
      </c>
      <c r="C15" s="256" t="s">
        <v>29</v>
      </c>
      <c r="D15" s="369"/>
      <c r="E15" s="419"/>
      <c r="F15" s="258"/>
      <c r="G15" s="259" t="e">
        <f t="shared" si="0"/>
        <v>#DIV/0!</v>
      </c>
      <c r="H15" s="260"/>
      <c r="I15" s="261" t="e">
        <f t="shared" si="1"/>
        <v>#DIV/0!</v>
      </c>
      <c r="J15" s="157">
        <f t="shared" si="2"/>
        <v>0</v>
      </c>
      <c r="K15" s="158" t="e">
        <f t="shared" si="3"/>
        <v>#DIV/0!</v>
      </c>
      <c r="L15" s="262"/>
      <c r="M15" s="418"/>
      <c r="N15" s="411" t="e">
        <f t="shared" si="4"/>
        <v>#DIV/0!</v>
      </c>
      <c r="O15" s="260"/>
      <c r="P15" s="261" t="e">
        <f t="shared" si="5"/>
        <v>#DIV/0!</v>
      </c>
      <c r="Q15" s="157">
        <f t="shared" si="6"/>
        <v>0</v>
      </c>
      <c r="R15" s="158" t="e">
        <f t="shared" si="7"/>
        <v>#DIV/0!</v>
      </c>
      <c r="S15" s="162"/>
      <c r="T15" s="153"/>
      <c r="U15" s="154" t="e">
        <f t="shared" si="8"/>
        <v>#DIV/0!</v>
      </c>
      <c r="V15" s="155"/>
      <c r="W15" s="156" t="e">
        <f t="shared" si="9"/>
        <v>#DIV/0!</v>
      </c>
      <c r="X15" s="157">
        <f t="shared" si="10"/>
        <v>0</v>
      </c>
      <c r="Y15" s="158" t="e">
        <f t="shared" si="11"/>
        <v>#DIV/0!</v>
      </c>
      <c r="Z15" s="272"/>
    </row>
    <row r="16" spans="1:26">
      <c r="A16" s="255" t="s">
        <v>175</v>
      </c>
      <c r="B16" s="255" t="s">
        <v>176</v>
      </c>
      <c r="C16" s="256" t="s">
        <v>29</v>
      </c>
      <c r="D16" s="369"/>
      <c r="E16" s="419"/>
      <c r="F16" s="258"/>
      <c r="G16" s="259" t="e">
        <f t="shared" si="0"/>
        <v>#DIV/0!</v>
      </c>
      <c r="H16" s="260"/>
      <c r="I16" s="261" t="e">
        <f t="shared" si="1"/>
        <v>#DIV/0!</v>
      </c>
      <c r="J16" s="157">
        <f t="shared" si="2"/>
        <v>0</v>
      </c>
      <c r="K16" s="158" t="e">
        <f t="shared" si="3"/>
        <v>#DIV/0!</v>
      </c>
      <c r="L16" s="414"/>
      <c r="M16" s="268"/>
      <c r="N16" s="415" t="e">
        <f t="shared" si="4"/>
        <v>#DIV/0!</v>
      </c>
      <c r="O16" s="268"/>
      <c r="P16" s="269" t="e">
        <f t="shared" si="5"/>
        <v>#DIV/0!</v>
      </c>
      <c r="Q16" s="270">
        <f t="shared" si="6"/>
        <v>0</v>
      </c>
      <c r="R16" s="271" t="e">
        <f t="shared" si="7"/>
        <v>#DIV/0!</v>
      </c>
      <c r="S16" s="162"/>
      <c r="T16" s="153"/>
      <c r="U16" s="154" t="e">
        <f t="shared" si="8"/>
        <v>#DIV/0!</v>
      </c>
      <c r="V16" s="155"/>
      <c r="W16" s="156" t="e">
        <f t="shared" si="9"/>
        <v>#DIV/0!</v>
      </c>
      <c r="X16" s="157">
        <f t="shared" si="10"/>
        <v>0</v>
      </c>
      <c r="Y16" s="158" t="e">
        <f t="shared" si="11"/>
        <v>#DIV/0!</v>
      </c>
      <c r="Z16"/>
    </row>
    <row r="17" spans="1:26">
      <c r="A17" s="255" t="s">
        <v>177</v>
      </c>
      <c r="B17" s="255" t="s">
        <v>178</v>
      </c>
      <c r="C17" s="256" t="s">
        <v>29</v>
      </c>
      <c r="D17" s="369"/>
      <c r="E17" s="419"/>
      <c r="F17" s="273"/>
      <c r="G17" s="328" t="e">
        <f t="shared" si="0"/>
        <v>#DIV/0!</v>
      </c>
      <c r="H17" s="275"/>
      <c r="I17" s="276" t="e">
        <f t="shared" si="1"/>
        <v>#DIV/0!</v>
      </c>
      <c r="J17" s="277">
        <f t="shared" si="2"/>
        <v>0</v>
      </c>
      <c r="K17" s="278" t="e">
        <f t="shared" si="3"/>
        <v>#DIV/0!</v>
      </c>
      <c r="L17" s="420"/>
      <c r="M17" s="421"/>
      <c r="N17" s="422" t="e">
        <f t="shared" si="4"/>
        <v>#DIV/0!</v>
      </c>
      <c r="O17" s="421"/>
      <c r="P17" s="423" t="e">
        <f t="shared" si="5"/>
        <v>#DIV/0!</v>
      </c>
      <c r="Q17" s="424">
        <f t="shared" si="6"/>
        <v>0</v>
      </c>
      <c r="R17" s="425" t="e">
        <f t="shared" si="7"/>
        <v>#DIV/0!</v>
      </c>
      <c r="S17" s="152"/>
      <c r="T17" s="153"/>
      <c r="U17" s="154" t="e">
        <f t="shared" si="8"/>
        <v>#DIV/0!</v>
      </c>
      <c r="V17" s="155"/>
      <c r="W17" s="156" t="e">
        <f t="shared" si="9"/>
        <v>#DIV/0!</v>
      </c>
      <c r="X17" s="157">
        <f t="shared" si="10"/>
        <v>0</v>
      </c>
      <c r="Y17" s="158" t="e">
        <f t="shared" si="11"/>
        <v>#DIV/0!</v>
      </c>
      <c r="Z17" s="272"/>
    </row>
    <row r="18" spans="1:26" ht="13.5">
      <c r="A18" s="543" t="s">
        <v>179</v>
      </c>
      <c r="B18" s="543"/>
      <c r="C18" s="543"/>
      <c r="D18" s="412"/>
      <c r="E18" s="183"/>
      <c r="F18" s="280"/>
      <c r="G18" s="280"/>
      <c r="H18" s="412"/>
      <c r="I18" s="281"/>
      <c r="J18" s="183"/>
      <c r="K18" s="282"/>
      <c r="L18" s="282"/>
      <c r="M18" s="320"/>
      <c r="N18" s="320"/>
      <c r="O18" s="320"/>
      <c r="P18" s="413"/>
      <c r="Q18" s="413"/>
      <c r="R18" s="282"/>
      <c r="S18" s="179"/>
      <c r="T18" s="179"/>
      <c r="U18" s="180"/>
      <c r="V18" s="181"/>
      <c r="W18" s="182"/>
      <c r="X18" s="183"/>
      <c r="Y18" s="184"/>
      <c r="Z18"/>
    </row>
    <row r="19" spans="1:26">
      <c r="A19" s="255" t="s">
        <v>180</v>
      </c>
      <c r="B19" s="255" t="s">
        <v>179</v>
      </c>
      <c r="C19" s="256" t="s">
        <v>29</v>
      </c>
      <c r="D19" s="369"/>
      <c r="E19" s="409"/>
      <c r="F19" s="258"/>
      <c r="G19" s="259" t="e">
        <f>F19/D19</f>
        <v>#DIV/0!</v>
      </c>
      <c r="H19" s="260"/>
      <c r="I19" s="261" t="e">
        <f>H19/D19</f>
        <v>#DIV/0!</v>
      </c>
      <c r="J19" s="157">
        <f>F19+H19</f>
        <v>0</v>
      </c>
      <c r="K19" s="158" t="e">
        <f>J19/D19</f>
        <v>#DIV/0!</v>
      </c>
      <c r="L19" s="265"/>
      <c r="M19" s="418"/>
      <c r="N19" s="411" t="e">
        <f>M19/D19</f>
        <v>#DIV/0!</v>
      </c>
      <c r="O19" s="260"/>
      <c r="P19" s="261" t="e">
        <f>O19/D19</f>
        <v>#DIV/0!</v>
      </c>
      <c r="Q19" s="157">
        <f>M19+O19</f>
        <v>0</v>
      </c>
      <c r="R19" s="158" t="e">
        <f>Q19/D19</f>
        <v>#DIV/0!</v>
      </c>
      <c r="S19" s="162"/>
      <c r="T19" s="153"/>
      <c r="U19" s="154" t="e">
        <f>T19/D19</f>
        <v>#DIV/0!</v>
      </c>
      <c r="V19" s="155"/>
      <c r="W19" s="156" t="e">
        <f>V19/$D19</f>
        <v>#DIV/0!</v>
      </c>
      <c r="X19" s="157">
        <f>T19+V19</f>
        <v>0</v>
      </c>
      <c r="Y19" s="158" t="e">
        <f>X19/$D19</f>
        <v>#DIV/0!</v>
      </c>
      <c r="Z19"/>
    </row>
    <row r="20" spans="1:26" ht="13.5">
      <c r="A20" s="543" t="s">
        <v>181</v>
      </c>
      <c r="B20" s="543"/>
      <c r="C20" s="543"/>
      <c r="D20" s="412"/>
      <c r="E20" s="183"/>
      <c r="F20" s="280"/>
      <c r="G20" s="280"/>
      <c r="H20" s="412"/>
      <c r="I20" s="281"/>
      <c r="J20" s="183"/>
      <c r="K20" s="282"/>
      <c r="L20" s="282"/>
      <c r="M20" s="320"/>
      <c r="N20" s="320"/>
      <c r="O20" s="320"/>
      <c r="P20" s="413"/>
      <c r="Q20" s="413"/>
      <c r="R20" s="282"/>
      <c r="S20" s="179"/>
      <c r="T20" s="179"/>
      <c r="U20" s="180"/>
      <c r="V20" s="181"/>
      <c r="W20" s="182"/>
      <c r="X20" s="183"/>
      <c r="Y20" s="184"/>
      <c r="Z20"/>
    </row>
    <row r="21" spans="1:26">
      <c r="A21" s="255" t="s">
        <v>182</v>
      </c>
      <c r="B21" s="255" t="s">
        <v>183</v>
      </c>
      <c r="C21" s="256" t="s">
        <v>29</v>
      </c>
      <c r="D21" s="369"/>
      <c r="E21" s="317"/>
      <c r="F21" s="258"/>
      <c r="G21" s="259" t="e">
        <f>F21/D21</f>
        <v>#DIV/0!</v>
      </c>
      <c r="H21" s="260"/>
      <c r="I21" s="261" t="e">
        <f>H21/D21</f>
        <v>#DIV/0!</v>
      </c>
      <c r="J21" s="157">
        <f>F21+H21</f>
        <v>0</v>
      </c>
      <c r="K21" s="158" t="e">
        <f>J21/D21</f>
        <v>#DIV/0!</v>
      </c>
      <c r="L21" s="262"/>
      <c r="M21" s="418"/>
      <c r="N21" s="411" t="e">
        <f>M21/D21</f>
        <v>#DIV/0!</v>
      </c>
      <c r="O21" s="260"/>
      <c r="P21" s="261" t="e">
        <f>O21/D21</f>
        <v>#DIV/0!</v>
      </c>
      <c r="Q21" s="157">
        <f>M21+O21</f>
        <v>0</v>
      </c>
      <c r="R21" s="158" t="e">
        <f>Q21/D21</f>
        <v>#DIV/0!</v>
      </c>
      <c r="S21" s="152"/>
      <c r="T21" s="153"/>
      <c r="U21" s="154" t="e">
        <f>T21/D21</f>
        <v>#DIV/0!</v>
      </c>
      <c r="V21" s="155"/>
      <c r="W21" s="156" t="e">
        <f>V21/$D21</f>
        <v>#DIV/0!</v>
      </c>
      <c r="X21" s="157">
        <f>T21+V21</f>
        <v>0</v>
      </c>
      <c r="Y21" s="158" t="e">
        <f>X21/$D21</f>
        <v>#DIV/0!</v>
      </c>
      <c r="Z21" s="272"/>
    </row>
    <row r="22" spans="1:26">
      <c r="A22" s="255" t="s">
        <v>184</v>
      </c>
      <c r="B22" s="255" t="s">
        <v>185</v>
      </c>
      <c r="C22" s="256" t="s">
        <v>29</v>
      </c>
      <c r="D22" s="369"/>
      <c r="E22" s="427"/>
      <c r="F22" s="428"/>
      <c r="G22" s="429" t="e">
        <f>F22/D22</f>
        <v>#DIV/0!</v>
      </c>
      <c r="H22" s="421"/>
      <c r="I22" s="423" t="e">
        <f>H22/D22</f>
        <v>#DIV/0!</v>
      </c>
      <c r="J22" s="424">
        <f>F22+H22</f>
        <v>0</v>
      </c>
      <c r="K22" s="425" t="e">
        <f>J22/D22</f>
        <v>#DIV/0!</v>
      </c>
      <c r="L22" s="430"/>
      <c r="M22" s="421"/>
      <c r="N22" s="422" t="e">
        <f>M22/D22</f>
        <v>#DIV/0!</v>
      </c>
      <c r="O22" s="421"/>
      <c r="P22" s="423" t="e">
        <f>O22/D22</f>
        <v>#DIV/0!</v>
      </c>
      <c r="Q22" s="424">
        <f>M22+O22</f>
        <v>0</v>
      </c>
      <c r="R22" s="425" t="e">
        <f>Q22/D22</f>
        <v>#DIV/0!</v>
      </c>
      <c r="S22" s="152"/>
      <c r="T22" s="153"/>
      <c r="U22" s="154" t="e">
        <f>T22/D22</f>
        <v>#DIV/0!</v>
      </c>
      <c r="V22" s="155"/>
      <c r="W22" s="156" t="e">
        <f>V22/$D22</f>
        <v>#DIV/0!</v>
      </c>
      <c r="X22" s="157">
        <f>T22+V22</f>
        <v>0</v>
      </c>
      <c r="Y22" s="158" t="e">
        <f>X22/$D22</f>
        <v>#DIV/0!</v>
      </c>
      <c r="Z22" s="106"/>
    </row>
    <row r="23" spans="1:26" ht="13.5">
      <c r="A23" s="543" t="s">
        <v>186</v>
      </c>
      <c r="B23" s="543"/>
      <c r="C23" s="543"/>
      <c r="D23" s="412"/>
      <c r="E23" s="183"/>
      <c r="F23" s="280"/>
      <c r="G23" s="280"/>
      <c r="H23" s="412"/>
      <c r="I23" s="281"/>
      <c r="J23" s="183"/>
      <c r="K23" s="282"/>
      <c r="L23" s="282"/>
      <c r="M23" s="320"/>
      <c r="N23" s="320"/>
      <c r="O23" s="320"/>
      <c r="P23" s="413"/>
      <c r="Q23" s="413"/>
      <c r="R23" s="282"/>
      <c r="S23" s="179"/>
      <c r="T23" s="179"/>
      <c r="U23" s="180"/>
      <c r="V23" s="181"/>
      <c r="W23" s="182"/>
      <c r="X23" s="183"/>
      <c r="Y23" s="184"/>
      <c r="Z23"/>
    </row>
    <row r="24" spans="1:26">
      <c r="A24" s="255" t="s">
        <v>187</v>
      </c>
      <c r="B24" s="255" t="s">
        <v>188</v>
      </c>
      <c r="C24" s="256" t="s">
        <v>29</v>
      </c>
      <c r="D24" s="369"/>
      <c r="E24" s="317"/>
      <c r="F24" s="258"/>
      <c r="G24" s="259" t="e">
        <f>F24/D24</f>
        <v>#DIV/0!</v>
      </c>
      <c r="H24" s="260"/>
      <c r="I24" s="261" t="e">
        <f>H24/D24</f>
        <v>#DIV/0!</v>
      </c>
      <c r="J24" s="157">
        <f>F24+H24</f>
        <v>0</v>
      </c>
      <c r="K24" s="158" t="e">
        <f>J24/D24</f>
        <v>#DIV/0!</v>
      </c>
      <c r="L24" s="262"/>
      <c r="M24" s="418"/>
      <c r="N24" s="411" t="e">
        <f>M24/D24</f>
        <v>#DIV/0!</v>
      </c>
      <c r="O24" s="260"/>
      <c r="P24" s="261" t="e">
        <f>O24/D24</f>
        <v>#DIV/0!</v>
      </c>
      <c r="Q24" s="157">
        <f>M24+O24</f>
        <v>0</v>
      </c>
      <c r="R24" s="158" t="e">
        <f>Q24/D24</f>
        <v>#DIV/0!</v>
      </c>
      <c r="S24" s="152"/>
      <c r="T24" s="153"/>
      <c r="U24" s="154" t="e">
        <f>T24/D24</f>
        <v>#DIV/0!</v>
      </c>
      <c r="V24" s="155"/>
      <c r="W24" s="156" t="e">
        <f>V24/$D24</f>
        <v>#DIV/0!</v>
      </c>
      <c r="X24" s="157">
        <f>T24+V24</f>
        <v>0</v>
      </c>
      <c r="Y24" s="158" t="e">
        <f>X24/$D24</f>
        <v>#DIV/0!</v>
      </c>
      <c r="Z24" s="426"/>
    </row>
    <row r="25" spans="1:26">
      <c r="A25" s="255" t="s">
        <v>189</v>
      </c>
      <c r="B25" s="255" t="s">
        <v>190</v>
      </c>
      <c r="C25" s="256" t="s">
        <v>29</v>
      </c>
      <c r="D25" s="369"/>
      <c r="E25" s="427"/>
      <c r="F25" s="428"/>
      <c r="G25" s="429" t="e">
        <f>F25/D25</f>
        <v>#DIV/0!</v>
      </c>
      <c r="H25" s="421"/>
      <c r="I25" s="423" t="e">
        <f>H25/D25</f>
        <v>#DIV/0!</v>
      </c>
      <c r="J25" s="424">
        <f>F25+H25</f>
        <v>0</v>
      </c>
      <c r="K25" s="425" t="e">
        <f>J25/D25</f>
        <v>#DIV/0!</v>
      </c>
      <c r="L25" s="420"/>
      <c r="M25" s="421"/>
      <c r="N25" s="422" t="e">
        <f>M25/D25</f>
        <v>#DIV/0!</v>
      </c>
      <c r="O25" s="421"/>
      <c r="P25" s="423" t="e">
        <f>O25/D25</f>
        <v>#DIV/0!</v>
      </c>
      <c r="Q25" s="424">
        <f>M25+O25</f>
        <v>0</v>
      </c>
      <c r="R25" s="425" t="e">
        <f>Q25/D25</f>
        <v>#DIV/0!</v>
      </c>
      <c r="S25" s="162"/>
      <c r="T25" s="153"/>
      <c r="U25" s="154" t="e">
        <f>T25/D25</f>
        <v>#DIV/0!</v>
      </c>
      <c r="V25" s="155"/>
      <c r="W25" s="156" t="e">
        <f>V25/$D25</f>
        <v>#DIV/0!</v>
      </c>
      <c r="X25" s="157">
        <f>T25+V25</f>
        <v>0</v>
      </c>
      <c r="Y25" s="158" t="e">
        <f>X25/$D25</f>
        <v>#DIV/0!</v>
      </c>
      <c r="Z25"/>
    </row>
    <row r="26" spans="1:26">
      <c r="A26" s="255" t="s">
        <v>191</v>
      </c>
      <c r="B26" s="255" t="s">
        <v>192</v>
      </c>
      <c r="C26" s="256" t="s">
        <v>29</v>
      </c>
      <c r="D26" s="369"/>
      <c r="E26" s="317"/>
      <c r="F26" s="258"/>
      <c r="G26" s="259" t="e">
        <f>F26/D26</f>
        <v>#DIV/0!</v>
      </c>
      <c r="H26" s="260"/>
      <c r="I26" s="261" t="e">
        <f>H26/D26</f>
        <v>#DIV/0!</v>
      </c>
      <c r="J26" s="157">
        <f>F26+H26</f>
        <v>0</v>
      </c>
      <c r="K26" s="158" t="e">
        <f>J26/D26</f>
        <v>#DIV/0!</v>
      </c>
      <c r="L26" s="262"/>
      <c r="M26" s="418"/>
      <c r="N26" s="411" t="e">
        <f>M26/D26</f>
        <v>#DIV/0!</v>
      </c>
      <c r="O26" s="260"/>
      <c r="P26" s="261" t="e">
        <f>O26/D26</f>
        <v>#DIV/0!</v>
      </c>
      <c r="Q26" s="157">
        <f>M26+O26</f>
        <v>0</v>
      </c>
      <c r="R26" s="158" t="e">
        <f>Q26/D26</f>
        <v>#DIV/0!</v>
      </c>
      <c r="S26" s="162"/>
      <c r="T26" s="153"/>
      <c r="U26" s="154" t="e">
        <f>T26/D26</f>
        <v>#DIV/0!</v>
      </c>
      <c r="V26" s="155"/>
      <c r="W26" s="156" t="e">
        <f>V26/$D26</f>
        <v>#DIV/0!</v>
      </c>
      <c r="X26" s="157">
        <f>T26+V26</f>
        <v>0</v>
      </c>
      <c r="Y26" s="158" t="e">
        <f>X26/$D26</f>
        <v>#DIV/0!</v>
      </c>
      <c r="Z26" s="272"/>
    </row>
    <row r="27" spans="1:26">
      <c r="A27" s="255" t="s">
        <v>193</v>
      </c>
      <c r="B27" s="255" t="s">
        <v>194</v>
      </c>
      <c r="C27" s="256" t="s">
        <v>29</v>
      </c>
      <c r="D27" s="431"/>
      <c r="E27" s="432"/>
      <c r="F27" s="433"/>
      <c r="G27" s="434" t="e">
        <f>F27/D27</f>
        <v>#DIV/0!</v>
      </c>
      <c r="H27" s="435"/>
      <c r="I27" s="436" t="e">
        <f>H27/D27</f>
        <v>#DIV/0!</v>
      </c>
      <c r="J27" s="437">
        <f>F27+H27</f>
        <v>0</v>
      </c>
      <c r="K27" s="438" t="e">
        <f>J27/D27</f>
        <v>#DIV/0!</v>
      </c>
      <c r="L27" s="360"/>
      <c r="M27" s="439"/>
      <c r="N27" s="440" t="e">
        <f>M27/D27</f>
        <v>#DIV/0!</v>
      </c>
      <c r="O27" s="335"/>
      <c r="P27" s="336" t="e">
        <f>O27/D27</f>
        <v>#DIV/0!</v>
      </c>
      <c r="Q27" s="201">
        <f>M27+O27</f>
        <v>0</v>
      </c>
      <c r="R27" s="202" t="e">
        <f>Q27/D27</f>
        <v>#DIV/0!</v>
      </c>
      <c r="S27" s="361"/>
      <c r="T27" s="300"/>
      <c r="U27" s="301" t="e">
        <f>T27/D27</f>
        <v>#DIV/0!</v>
      </c>
      <c r="V27" s="302"/>
      <c r="W27" s="303" t="e">
        <f>V27/$D27</f>
        <v>#DIV/0!</v>
      </c>
      <c r="X27" s="304">
        <f>T27+V27</f>
        <v>0</v>
      </c>
      <c r="Y27" s="305" t="e">
        <f>X27/$D27</f>
        <v>#DIV/0!</v>
      </c>
      <c r="Z27" s="272"/>
    </row>
    <row r="28" spans="1:26" ht="25.5" customHeight="1">
      <c r="A28" s="544" t="str">
        <f>A3</f>
        <v>CIRCONSCRIPTION IEN MATOURY - REGINA - OYAPOCK</v>
      </c>
      <c r="B28" s="544"/>
      <c r="C28" s="544"/>
      <c r="D28" s="362">
        <f>SUM(D6:D27)</f>
        <v>0</v>
      </c>
      <c r="E28" s="204"/>
      <c r="F28" s="205">
        <f>SUM(F6:F27)</f>
        <v>0</v>
      </c>
      <c r="G28" s="206" t="e">
        <f>F28/D28</f>
        <v>#DIV/0!</v>
      </c>
      <c r="H28" s="203">
        <f>SUM(H6:H27)</f>
        <v>0</v>
      </c>
      <c r="I28" s="207" t="e">
        <f>H28/D28</f>
        <v>#DIV/0!</v>
      </c>
      <c r="J28" s="203">
        <f>F28+H28</f>
        <v>0</v>
      </c>
      <c r="K28" s="207" t="e">
        <f>J28/D28</f>
        <v>#DIV/0!</v>
      </c>
      <c r="L28" s="208"/>
      <c r="M28" s="441">
        <f>SUM(M6:M27)</f>
        <v>0</v>
      </c>
      <c r="N28" s="442" t="e">
        <f>M28/D28</f>
        <v>#DIV/0!</v>
      </c>
      <c r="O28" s="203">
        <f>SUM(O6:O27)</f>
        <v>0</v>
      </c>
      <c r="P28" s="308" t="e">
        <f>O28/D28</f>
        <v>#DIV/0!</v>
      </c>
      <c r="Q28" s="309">
        <f>M28+O28</f>
        <v>0</v>
      </c>
      <c r="R28" s="207" t="e">
        <f>Q28/D28</f>
        <v>#DIV/0!</v>
      </c>
      <c r="S28" s="363"/>
      <c r="T28" s="310">
        <f>SUM(T6:T27)</f>
        <v>0</v>
      </c>
      <c r="U28" s="364" t="e">
        <f>T28/D28</f>
        <v>#DIV/0!</v>
      </c>
      <c r="V28" s="365">
        <f>SUM(V6:V27)</f>
        <v>0</v>
      </c>
      <c r="W28" s="366" t="e">
        <f>V28/$D28</f>
        <v>#DIV/0!</v>
      </c>
      <c r="X28" s="367">
        <f>T28+V28</f>
        <v>0</v>
      </c>
      <c r="Y28" s="368" t="e">
        <f>X28/$D28</f>
        <v>#DIV/0!</v>
      </c>
    </row>
    <row r="29" spans="1:26" ht="12.75" customHeight="1">
      <c r="A29" s="536" t="s">
        <v>20</v>
      </c>
      <c r="B29" s="536"/>
      <c r="C29" s="536"/>
      <c r="D29" s="537" t="s">
        <v>2</v>
      </c>
      <c r="E29" s="542" t="s">
        <v>3</v>
      </c>
      <c r="F29" s="542"/>
      <c r="G29" s="542"/>
      <c r="H29" s="542"/>
      <c r="I29" s="542"/>
      <c r="J29" s="542"/>
      <c r="K29" s="542"/>
      <c r="L29" s="546" t="s">
        <v>24</v>
      </c>
      <c r="M29" s="546"/>
      <c r="N29" s="546"/>
      <c r="O29" s="546"/>
      <c r="P29" s="546"/>
      <c r="Q29" s="546"/>
      <c r="R29" s="546"/>
      <c r="S29" s="547" t="s">
        <v>5</v>
      </c>
      <c r="T29" s="547"/>
      <c r="U29" s="547"/>
      <c r="V29" s="547"/>
      <c r="W29" s="547"/>
      <c r="X29" s="547"/>
      <c r="Y29" s="547"/>
    </row>
    <row r="30" spans="1:26">
      <c r="A30" s="536"/>
      <c r="B30" s="536"/>
      <c r="C30" s="536"/>
      <c r="D30" s="537"/>
      <c r="E30" s="108"/>
      <c r="F30" s="240" t="s">
        <v>6</v>
      </c>
      <c r="G30" s="241" t="s">
        <v>7</v>
      </c>
      <c r="H30" s="242" t="s">
        <v>8</v>
      </c>
      <c r="I30" s="243" t="s">
        <v>7</v>
      </c>
      <c r="J30" s="244" t="s">
        <v>9</v>
      </c>
      <c r="K30" s="245" t="s">
        <v>7</v>
      </c>
      <c r="L30" s="343"/>
      <c r="M30" s="344" t="s">
        <v>6</v>
      </c>
      <c r="N30" s="345" t="s">
        <v>7</v>
      </c>
      <c r="O30" s="242" t="s">
        <v>8</v>
      </c>
      <c r="P30" s="243" t="s">
        <v>7</v>
      </c>
      <c r="Q30" s="244" t="s">
        <v>9</v>
      </c>
      <c r="R30" s="245" t="s">
        <v>7</v>
      </c>
      <c r="T30" s="119" t="s">
        <v>6</v>
      </c>
      <c r="U30" s="120" t="s">
        <v>7</v>
      </c>
      <c r="V30" s="121" t="s">
        <v>8</v>
      </c>
      <c r="W30" s="122" t="s">
        <v>7</v>
      </c>
      <c r="X30" s="123" t="s">
        <v>9</v>
      </c>
      <c r="Y30" s="124" t="s">
        <v>7</v>
      </c>
    </row>
    <row r="31" spans="1:26" ht="15.75" customHeight="1">
      <c r="A31" s="536"/>
      <c r="B31" s="536"/>
      <c r="C31" s="536"/>
      <c r="D31" s="346">
        <f>Académie!B$15</f>
        <v>0</v>
      </c>
      <c r="E31" s="239"/>
      <c r="F31" s="347">
        <f>Académie!C$15</f>
        <v>0</v>
      </c>
      <c r="G31" s="348" t="e">
        <f>Académie!D$15</f>
        <v>#DIV/0!</v>
      </c>
      <c r="H31" s="349">
        <f>Académie!E$15</f>
        <v>0</v>
      </c>
      <c r="I31" s="350" t="e">
        <f>Académie!F$15</f>
        <v>#DIV/0!</v>
      </c>
      <c r="J31" s="349">
        <f>Académie!G$15</f>
        <v>0</v>
      </c>
      <c r="K31" s="350" t="e">
        <f>Académie!H$15</f>
        <v>#DIV/0!</v>
      </c>
      <c r="L31" s="351"/>
      <c r="M31" s="352">
        <f>Académie!I$15</f>
        <v>0</v>
      </c>
      <c r="N31" s="353" t="e">
        <f>Académie!J$15</f>
        <v>#DIV/0!</v>
      </c>
      <c r="O31" s="349">
        <f>Académie!K$15</f>
        <v>0</v>
      </c>
      <c r="P31" s="354" t="e">
        <f>Académie!L$15</f>
        <v>#DIV/0!</v>
      </c>
      <c r="Q31" s="355">
        <f>Académie!M$15</f>
        <v>0</v>
      </c>
      <c r="R31" s="350" t="e">
        <f>Académie!N$15</f>
        <v>#DIV/0!</v>
      </c>
      <c r="T31" s="233">
        <f>Académie!O$15</f>
        <v>0</v>
      </c>
      <c r="U31" s="234" t="e">
        <f>Académie!P$15</f>
        <v>#DIV/0!</v>
      </c>
      <c r="V31" s="235">
        <f>Académie!Q$15</f>
        <v>0</v>
      </c>
      <c r="W31" s="236" t="e">
        <f>Académie!R$15</f>
        <v>#DIV/0!</v>
      </c>
      <c r="X31" s="235">
        <f>Académie!S$15</f>
        <v>0</v>
      </c>
      <c r="Y31" s="236" t="e">
        <f>Académie!T$15</f>
        <v>#DIV/0!</v>
      </c>
    </row>
  </sheetData>
  <mergeCells count="19">
    <mergeCell ref="A1:R1"/>
    <mergeCell ref="S1:Y1"/>
    <mergeCell ref="A3:B4"/>
    <mergeCell ref="C3:C4"/>
    <mergeCell ref="D3:D4"/>
    <mergeCell ref="E3:K3"/>
    <mergeCell ref="L3:R3"/>
    <mergeCell ref="S3:Y3"/>
    <mergeCell ref="A5:C5"/>
    <mergeCell ref="A10:C10"/>
    <mergeCell ref="A18:C18"/>
    <mergeCell ref="A20:C20"/>
    <mergeCell ref="A23:C23"/>
    <mergeCell ref="S29:Y29"/>
    <mergeCell ref="A28:C28"/>
    <mergeCell ref="A29:C31"/>
    <mergeCell ref="D29:D30"/>
    <mergeCell ref="E29:K29"/>
    <mergeCell ref="L29:R29"/>
  </mergeCells>
  <pageMargins left="0.31527777777777799" right="0.31527777777777799" top="0.74791666666666701" bottom="0.74791666666666701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2"/>
  <sheetViews>
    <sheetView topLeftCell="A4" zoomScaleNormal="100" workbookViewId="0">
      <selection activeCell="A25" sqref="A25"/>
    </sheetView>
  </sheetViews>
  <sheetFormatPr baseColWidth="10" defaultColWidth="9.33203125" defaultRowHeight="12.75"/>
  <cols>
    <col min="1" max="1" width="11.33203125" style="237"/>
    <col min="2" max="2" width="22.33203125" style="237"/>
    <col min="3" max="3" width="5.33203125" style="104"/>
    <col min="4" max="4" width="8.1640625" style="104"/>
    <col min="5" max="5" width="20.6640625" style="104" customWidth="1"/>
    <col min="6" max="6" width="8.1640625" style="104"/>
    <col min="7" max="7" width="8" style="104"/>
    <col min="8" max="8" width="9" style="104"/>
    <col min="9" max="9" width="7.33203125" style="104"/>
    <col min="10" max="10" width="9" style="104"/>
    <col min="11" max="11" width="7.33203125" style="104"/>
    <col min="12" max="12" width="20.6640625" style="104" customWidth="1"/>
    <col min="13" max="13" width="9" style="104"/>
    <col min="14" max="14" width="10.6640625" style="104" customWidth="1"/>
    <col min="15" max="15" width="9" style="104"/>
    <col min="16" max="16" width="11.1640625" style="104" customWidth="1"/>
    <col min="17" max="17" width="9" style="104"/>
    <col min="18" max="18" width="12" style="104" customWidth="1"/>
    <col min="19" max="19" width="13.1640625" style="104"/>
    <col min="20" max="21" width="7.33203125" style="104"/>
    <col min="22" max="22" width="8.6640625" style="104"/>
    <col min="23" max="25" width="7.33203125" style="104"/>
    <col min="26" max="26" width="44.83203125" style="237"/>
    <col min="27" max="1025" width="13" style="237"/>
  </cols>
  <sheetData>
    <row r="1" spans="1:26" ht="33.75" customHeight="1">
      <c r="A1" s="524" t="str">
        <f>Académie!A1</f>
        <v>Statisiques LSU au 08 01 2018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5" t="str">
        <f>Cayenne1!S1</f>
        <v>la date d'observation est comprise 
dans cette période</v>
      </c>
      <c r="T1" s="525"/>
      <c r="U1" s="525"/>
      <c r="V1" s="525"/>
      <c r="W1" s="525"/>
      <c r="X1" s="525"/>
      <c r="Y1" s="525"/>
      <c r="Z1"/>
    </row>
    <row r="2" spans="1:26" ht="6.75" customHeight="1">
      <c r="A2" s="272"/>
      <c r="B2" s="238"/>
      <c r="C2" s="239"/>
      <c r="D2" s="239"/>
      <c r="E2"/>
      <c r="F2"/>
      <c r="G2"/>
      <c r="H2"/>
      <c r="I2"/>
      <c r="J2"/>
      <c r="K2"/>
      <c r="L2"/>
      <c r="M2"/>
      <c r="N2"/>
      <c r="O2"/>
      <c r="P2"/>
      <c r="Q2"/>
      <c r="R2" s="106"/>
      <c r="S2" s="106"/>
      <c r="T2" s="106"/>
      <c r="U2" s="106"/>
      <c r="V2" s="106"/>
      <c r="W2" s="106"/>
      <c r="X2" s="106"/>
      <c r="Y2" s="106"/>
      <c r="Z2"/>
    </row>
    <row r="3" spans="1:26" ht="12.75" customHeight="1">
      <c r="A3" s="550" t="s">
        <v>195</v>
      </c>
      <c r="B3" s="550"/>
      <c r="C3" s="545" t="s">
        <v>23</v>
      </c>
      <c r="D3" s="533" t="s">
        <v>2</v>
      </c>
      <c r="E3" s="533" t="s">
        <v>3</v>
      </c>
      <c r="F3" s="533"/>
      <c r="G3" s="533"/>
      <c r="H3" s="533"/>
      <c r="I3" s="533"/>
      <c r="J3" s="533"/>
      <c r="K3" s="533"/>
      <c r="L3" s="539" t="s">
        <v>4</v>
      </c>
      <c r="M3" s="539"/>
      <c r="N3" s="539"/>
      <c r="O3" s="539"/>
      <c r="P3" s="539"/>
      <c r="Q3" s="539"/>
      <c r="R3" s="539"/>
      <c r="S3" s="533" t="s">
        <v>5</v>
      </c>
      <c r="T3" s="533"/>
      <c r="U3" s="533"/>
      <c r="V3" s="533"/>
      <c r="W3" s="533"/>
      <c r="X3" s="533"/>
      <c r="Y3" s="533"/>
      <c r="Z3" s="238" t="s">
        <v>25</v>
      </c>
    </row>
    <row r="4" spans="1:26">
      <c r="A4" s="550"/>
      <c r="B4" s="550"/>
      <c r="C4" s="545"/>
      <c r="D4" s="533"/>
      <c r="E4" s="369"/>
      <c r="F4" s="240" t="s">
        <v>6</v>
      </c>
      <c r="G4" s="241" t="s">
        <v>7</v>
      </c>
      <c r="H4" s="242" t="s">
        <v>8</v>
      </c>
      <c r="I4" s="243" t="s">
        <v>7</v>
      </c>
      <c r="J4" s="244" t="s">
        <v>9</v>
      </c>
      <c r="K4" s="245" t="s">
        <v>7</v>
      </c>
      <c r="L4" s="246"/>
      <c r="M4" s="247" t="s">
        <v>6</v>
      </c>
      <c r="N4" s="248" t="s">
        <v>7</v>
      </c>
      <c r="O4" s="242" t="s">
        <v>8</v>
      </c>
      <c r="P4" s="243" t="s">
        <v>7</v>
      </c>
      <c r="Q4" s="244" t="s">
        <v>9</v>
      </c>
      <c r="R4" s="245" t="s">
        <v>7</v>
      </c>
      <c r="S4" s="118"/>
      <c r="T4" s="119" t="s">
        <v>6</v>
      </c>
      <c r="U4" s="120" t="s">
        <v>7</v>
      </c>
      <c r="V4" s="121" t="s">
        <v>8</v>
      </c>
      <c r="W4" s="122" t="s">
        <v>7</v>
      </c>
      <c r="X4" s="123" t="s">
        <v>9</v>
      </c>
      <c r="Y4" s="124" t="s">
        <v>7</v>
      </c>
      <c r="Z4"/>
    </row>
    <row r="5" spans="1:26">
      <c r="A5" s="251" t="s">
        <v>164</v>
      </c>
      <c r="B5" s="443"/>
      <c r="C5" s="443"/>
      <c r="D5" s="408"/>
      <c r="E5" s="408"/>
      <c r="F5" s="252"/>
      <c r="G5" s="252"/>
      <c r="H5" s="408"/>
      <c r="I5" s="253"/>
      <c r="J5" s="133"/>
      <c r="K5" s="133"/>
      <c r="L5" s="133"/>
      <c r="M5" s="252"/>
      <c r="N5" s="252"/>
      <c r="O5" s="408"/>
      <c r="P5" s="408"/>
      <c r="Q5" s="408"/>
      <c r="R5" s="408"/>
      <c r="S5" s="130"/>
      <c r="T5" s="130"/>
      <c r="U5" s="130"/>
      <c r="V5" s="132"/>
      <c r="W5" s="132"/>
      <c r="X5" s="133"/>
      <c r="Y5" s="134"/>
      <c r="Z5"/>
    </row>
    <row r="6" spans="1:26" ht="15">
      <c r="A6" s="255" t="s">
        <v>196</v>
      </c>
      <c r="B6" s="255" t="s">
        <v>197</v>
      </c>
      <c r="C6" s="256" t="s">
        <v>29</v>
      </c>
      <c r="D6" s="369"/>
      <c r="E6" s="265" t="s">
        <v>320</v>
      </c>
      <c r="F6" s="258"/>
      <c r="G6" s="259" t="e">
        <f>F6/D6</f>
        <v>#DIV/0!</v>
      </c>
      <c r="H6" s="260"/>
      <c r="I6" s="261" t="e">
        <f>H6/D6</f>
        <v>#DIV/0!</v>
      </c>
      <c r="J6" s="157">
        <f>F6+H6</f>
        <v>0</v>
      </c>
      <c r="K6" s="158" t="e">
        <f>J6/D6</f>
        <v>#DIV/0!</v>
      </c>
      <c r="L6" s="152" t="s">
        <v>321</v>
      </c>
      <c r="M6" s="444"/>
      <c r="N6" s="445" t="e">
        <f>M6/D6</f>
        <v>#DIV/0!</v>
      </c>
      <c r="O6" s="446"/>
      <c r="P6" s="447" t="e">
        <f>O6/D6</f>
        <v>#DIV/0!</v>
      </c>
      <c r="Q6" s="448"/>
      <c r="R6" s="449" t="e">
        <f>Q6/D6</f>
        <v>#DIV/0!</v>
      </c>
      <c r="S6" s="104" t="s">
        <v>322</v>
      </c>
      <c r="T6" s="153"/>
      <c r="U6" s="154" t="e">
        <f>T6/D6</f>
        <v>#DIV/0!</v>
      </c>
      <c r="V6" s="155"/>
      <c r="W6" s="156" t="e">
        <f>V6/$D6</f>
        <v>#DIV/0!</v>
      </c>
      <c r="X6" s="157">
        <f>T6+V6</f>
        <v>0</v>
      </c>
      <c r="Y6" s="158" t="e">
        <f>X6/$D6</f>
        <v>#DIV/0!</v>
      </c>
      <c r="Z6" s="426"/>
    </row>
    <row r="7" spans="1:26" ht="15">
      <c r="A7" s="255" t="s">
        <v>198</v>
      </c>
      <c r="B7" s="255" t="s">
        <v>199</v>
      </c>
      <c r="C7" s="256" t="s">
        <v>29</v>
      </c>
      <c r="D7" s="369"/>
      <c r="E7" s="265" t="s">
        <v>320</v>
      </c>
      <c r="F7" s="258"/>
      <c r="G7" s="259" t="e">
        <f>F7/D7</f>
        <v>#DIV/0!</v>
      </c>
      <c r="H7" s="260"/>
      <c r="I7" s="261" t="e">
        <f>H7/D7</f>
        <v>#DIV/0!</v>
      </c>
      <c r="J7" s="157">
        <f>F7+H7</f>
        <v>0</v>
      </c>
      <c r="K7" s="158" t="e">
        <f>J7/D7</f>
        <v>#DIV/0!</v>
      </c>
      <c r="L7" s="152" t="s">
        <v>321</v>
      </c>
      <c r="M7" s="284"/>
      <c r="N7" s="450" t="e">
        <f>M7/D7</f>
        <v>#DIV/0!</v>
      </c>
      <c r="O7" s="286"/>
      <c r="P7" s="287" t="e">
        <f>O7/D7</f>
        <v>#DIV/0!</v>
      </c>
      <c r="Q7" s="288"/>
      <c r="R7" s="289" t="e">
        <f>Q7/D7</f>
        <v>#DIV/0!</v>
      </c>
      <c r="S7" s="104" t="s">
        <v>322</v>
      </c>
      <c r="T7" s="153"/>
      <c r="U7" s="154" t="e">
        <f>T7/D7</f>
        <v>#DIV/0!</v>
      </c>
      <c r="V7" s="155"/>
      <c r="W7" s="156" t="e">
        <f>V7/$D7</f>
        <v>#DIV/0!</v>
      </c>
      <c r="X7" s="157">
        <f>T7+V7</f>
        <v>0</v>
      </c>
      <c r="Y7" s="158" t="e">
        <f>X7/$D7</f>
        <v>#DIV/0!</v>
      </c>
      <c r="Z7" s="272"/>
    </row>
    <row r="8" spans="1:26" ht="15">
      <c r="A8" s="255" t="s">
        <v>200</v>
      </c>
      <c r="B8" s="255" t="s">
        <v>201</v>
      </c>
      <c r="C8" s="256" t="s">
        <v>29</v>
      </c>
      <c r="D8" s="369"/>
      <c r="E8" s="265" t="s">
        <v>320</v>
      </c>
      <c r="F8" s="258"/>
      <c r="G8" s="259" t="e">
        <f>F8/D8</f>
        <v>#DIV/0!</v>
      </c>
      <c r="H8" s="260"/>
      <c r="I8" s="261" t="e">
        <f>H8/D8</f>
        <v>#DIV/0!</v>
      </c>
      <c r="J8" s="157">
        <f>F8+H8</f>
        <v>0</v>
      </c>
      <c r="K8" s="158" t="e">
        <f>J8/D8</f>
        <v>#DIV/0!</v>
      </c>
      <c r="L8" s="152" t="s">
        <v>321</v>
      </c>
      <c r="M8" s="428"/>
      <c r="N8" s="451" t="e">
        <f>M8/D8</f>
        <v>#DIV/0!</v>
      </c>
      <c r="O8" s="421"/>
      <c r="P8" s="423" t="e">
        <f>O8/D8</f>
        <v>#DIV/0!</v>
      </c>
      <c r="Q8" s="424"/>
      <c r="R8" s="425" t="e">
        <f>Q8/D8</f>
        <v>#DIV/0!</v>
      </c>
      <c r="S8" s="104" t="s">
        <v>322</v>
      </c>
      <c r="T8" s="153"/>
      <c r="U8" s="154" t="e">
        <f>T8/D8</f>
        <v>#DIV/0!</v>
      </c>
      <c r="V8" s="155"/>
      <c r="W8" s="156" t="e">
        <f>V8/$D8</f>
        <v>#DIV/0!</v>
      </c>
      <c r="X8" s="157">
        <f>T8+V8</f>
        <v>0</v>
      </c>
      <c r="Y8" s="158" t="e">
        <f>X8/$D8</f>
        <v>#DIV/0!</v>
      </c>
      <c r="Z8" s="272"/>
    </row>
    <row r="9" spans="1:26" ht="15">
      <c r="A9" s="255" t="s">
        <v>202</v>
      </c>
      <c r="B9" s="255" t="s">
        <v>203</v>
      </c>
      <c r="C9" s="256" t="s">
        <v>29</v>
      </c>
      <c r="D9" s="369"/>
      <c r="E9" s="265" t="s">
        <v>320</v>
      </c>
      <c r="F9" s="258"/>
      <c r="G9" s="259" t="e">
        <f>F9/D9</f>
        <v>#DIV/0!</v>
      </c>
      <c r="H9" s="260"/>
      <c r="I9" s="261" t="e">
        <f>H9/D9</f>
        <v>#DIV/0!</v>
      </c>
      <c r="J9" s="157">
        <f>F9+H9</f>
        <v>0</v>
      </c>
      <c r="K9" s="158" t="e">
        <f>J9/D9</f>
        <v>#DIV/0!</v>
      </c>
      <c r="L9" s="152" t="s">
        <v>321</v>
      </c>
      <c r="M9" s="273"/>
      <c r="N9" s="274" t="e">
        <f>M9/D9</f>
        <v>#DIV/0!</v>
      </c>
      <c r="O9" s="275"/>
      <c r="P9" s="276" t="e">
        <f>O9/D9</f>
        <v>#DIV/0!</v>
      </c>
      <c r="Q9" s="277"/>
      <c r="R9" s="278" t="e">
        <f>Q9/D9</f>
        <v>#DIV/0!</v>
      </c>
      <c r="S9" s="104" t="s">
        <v>322</v>
      </c>
      <c r="T9" s="153"/>
      <c r="U9" s="154" t="e">
        <f>T9/D9</f>
        <v>#DIV/0!</v>
      </c>
      <c r="V9" s="155"/>
      <c r="W9" s="156" t="e">
        <f>V9/$D9</f>
        <v>#DIV/0!</v>
      </c>
      <c r="X9" s="157">
        <f>T9+V9</f>
        <v>0</v>
      </c>
      <c r="Y9" s="158" t="e">
        <f>X9/$D9</f>
        <v>#DIV/0!</v>
      </c>
      <c r="Z9" s="272"/>
    </row>
    <row r="10" spans="1:26" ht="15">
      <c r="A10" s="255" t="s">
        <v>204</v>
      </c>
      <c r="B10" s="255" t="s">
        <v>205</v>
      </c>
      <c r="C10" s="256" t="s">
        <v>29</v>
      </c>
      <c r="D10" s="369"/>
      <c r="E10" s="265" t="s">
        <v>320</v>
      </c>
      <c r="F10" s="258"/>
      <c r="G10" s="259" t="e">
        <f>F10/D10</f>
        <v>#DIV/0!</v>
      </c>
      <c r="H10" s="260"/>
      <c r="I10" s="261" t="e">
        <f>H10/D10</f>
        <v>#DIV/0!</v>
      </c>
      <c r="J10" s="157">
        <f>F10+H10</f>
        <v>0</v>
      </c>
      <c r="K10" s="158" t="e">
        <f>J10/D10</f>
        <v>#DIV/0!</v>
      </c>
      <c r="L10" s="152" t="s">
        <v>321</v>
      </c>
      <c r="M10" s="428"/>
      <c r="N10" s="451" t="e">
        <f>M10/D10</f>
        <v>#DIV/0!</v>
      </c>
      <c r="O10" s="421"/>
      <c r="P10" s="423" t="e">
        <f>O10/D10</f>
        <v>#DIV/0!</v>
      </c>
      <c r="Q10" s="424"/>
      <c r="R10" s="425" t="e">
        <f>Q10/D10</f>
        <v>#DIV/0!</v>
      </c>
      <c r="S10" s="104" t="s">
        <v>322</v>
      </c>
      <c r="T10" s="153"/>
      <c r="U10" s="154" t="e">
        <f>T10/D10</f>
        <v>#DIV/0!</v>
      </c>
      <c r="V10" s="155"/>
      <c r="W10" s="156" t="e">
        <f>V10/$D10</f>
        <v>#DIV/0!</v>
      </c>
      <c r="X10" s="157">
        <f>T10+V10</f>
        <v>0</v>
      </c>
      <c r="Y10" s="158" t="e">
        <f>X10/$D10</f>
        <v>#DIV/0!</v>
      </c>
      <c r="Z10" s="272"/>
    </row>
    <row r="11" spans="1:26" ht="15">
      <c r="A11" s="251" t="s">
        <v>206</v>
      </c>
      <c r="B11" s="443"/>
      <c r="C11" s="443"/>
      <c r="D11" s="412"/>
      <c r="E11" s="282"/>
      <c r="F11" s="321"/>
      <c r="G11" s="283"/>
      <c r="H11" s="320"/>
      <c r="I11" s="281"/>
      <c r="J11" s="183"/>
      <c r="K11" s="282"/>
      <c r="L11" s="179"/>
      <c r="M11" s="321"/>
      <c r="N11" s="322"/>
      <c r="O11" s="320"/>
      <c r="P11" s="281"/>
      <c r="Q11" s="183"/>
      <c r="R11" s="282"/>
      <c r="T11" s="179"/>
      <c r="U11" s="180"/>
      <c r="V11" s="181"/>
      <c r="W11" s="182"/>
      <c r="X11" s="183"/>
      <c r="Y11" s="184"/>
      <c r="Z11"/>
    </row>
    <row r="12" spans="1:26" ht="15">
      <c r="A12" s="255" t="s">
        <v>207</v>
      </c>
      <c r="B12" s="255" t="s">
        <v>208</v>
      </c>
      <c r="C12" s="256"/>
      <c r="D12" s="369"/>
      <c r="E12" s="265" t="s">
        <v>320</v>
      </c>
      <c r="F12" s="258"/>
      <c r="G12" s="259" t="e">
        <f t="shared" ref="G12:G18" si="0">F12/D12</f>
        <v>#DIV/0!</v>
      </c>
      <c r="H12" s="260"/>
      <c r="I12" s="261" t="e">
        <f t="shared" ref="I12:I18" si="1">H12/D12</f>
        <v>#DIV/0!</v>
      </c>
      <c r="J12" s="157">
        <f t="shared" ref="J12:J18" si="2">F12+H12</f>
        <v>0</v>
      </c>
      <c r="K12" s="158" t="e">
        <f t="shared" ref="K12:K18" si="3">J12/D12</f>
        <v>#DIV/0!</v>
      </c>
      <c r="L12" s="152" t="s">
        <v>321</v>
      </c>
      <c r="M12" s="273"/>
      <c r="N12" s="274" t="e">
        <f t="shared" ref="N12:N19" si="4">M12/D12</f>
        <v>#DIV/0!</v>
      </c>
      <c r="O12" s="275"/>
      <c r="P12" s="276" t="e">
        <f t="shared" ref="P12:P19" si="5">O12/D12</f>
        <v>#DIV/0!</v>
      </c>
      <c r="Q12" s="277"/>
      <c r="R12" s="278" t="e">
        <f t="shared" ref="R12:R19" si="6">Q12/D12</f>
        <v>#DIV/0!</v>
      </c>
      <c r="S12" s="104" t="s">
        <v>322</v>
      </c>
      <c r="T12" s="153"/>
      <c r="U12" s="154" t="e">
        <f t="shared" ref="U12:U19" si="7">T12/D12</f>
        <v>#DIV/0!</v>
      </c>
      <c r="V12" s="155"/>
      <c r="W12" s="156" t="e">
        <f t="shared" ref="W12:W19" si="8">V12/$D12</f>
        <v>#DIV/0!</v>
      </c>
      <c r="X12" s="157">
        <f t="shared" ref="X12:X19" si="9">T12+V12</f>
        <v>0</v>
      </c>
      <c r="Y12" s="158" t="e">
        <f t="shared" ref="Y12:Y19" si="10">X12/$D12</f>
        <v>#DIV/0!</v>
      </c>
      <c r="Z12"/>
    </row>
    <row r="13" spans="1:26" ht="15">
      <c r="A13" s="255" t="s">
        <v>209</v>
      </c>
      <c r="B13" s="255" t="s">
        <v>210</v>
      </c>
      <c r="C13" s="256" t="s">
        <v>29</v>
      </c>
      <c r="D13" s="369"/>
      <c r="E13" s="265" t="s">
        <v>320</v>
      </c>
      <c r="F13" s="258"/>
      <c r="G13" s="259" t="e">
        <f t="shared" si="0"/>
        <v>#DIV/0!</v>
      </c>
      <c r="H13" s="260"/>
      <c r="I13" s="261" t="e">
        <f t="shared" si="1"/>
        <v>#DIV/0!</v>
      </c>
      <c r="J13" s="157">
        <f t="shared" si="2"/>
        <v>0</v>
      </c>
      <c r="K13" s="158" t="e">
        <f t="shared" si="3"/>
        <v>#DIV/0!</v>
      </c>
      <c r="L13" s="152" t="s">
        <v>321</v>
      </c>
      <c r="M13" s="428"/>
      <c r="N13" s="451" t="e">
        <f t="shared" si="4"/>
        <v>#DIV/0!</v>
      </c>
      <c r="O13" s="421"/>
      <c r="P13" s="423" t="e">
        <f t="shared" si="5"/>
        <v>#DIV/0!</v>
      </c>
      <c r="Q13" s="424"/>
      <c r="R13" s="425" t="e">
        <f t="shared" si="6"/>
        <v>#DIV/0!</v>
      </c>
      <c r="S13" s="104" t="s">
        <v>322</v>
      </c>
      <c r="T13" s="153"/>
      <c r="U13" s="154" t="e">
        <f t="shared" si="7"/>
        <v>#DIV/0!</v>
      </c>
      <c r="V13" s="155"/>
      <c r="W13" s="156" t="e">
        <f t="shared" si="8"/>
        <v>#DIV/0!</v>
      </c>
      <c r="X13" s="157">
        <f t="shared" si="9"/>
        <v>0</v>
      </c>
      <c r="Y13" s="158" t="e">
        <f t="shared" si="10"/>
        <v>#DIV/0!</v>
      </c>
      <c r="Z13"/>
    </row>
    <row r="14" spans="1:26" ht="15">
      <c r="A14" s="255" t="s">
        <v>211</v>
      </c>
      <c r="B14" s="255" t="s">
        <v>166</v>
      </c>
      <c r="C14" s="256"/>
      <c r="D14" s="369"/>
      <c r="E14" s="265" t="s">
        <v>320</v>
      </c>
      <c r="F14" s="258"/>
      <c r="G14" s="259" t="e">
        <f t="shared" si="0"/>
        <v>#DIV/0!</v>
      </c>
      <c r="H14" s="260"/>
      <c r="I14" s="261" t="e">
        <f t="shared" si="1"/>
        <v>#DIV/0!</v>
      </c>
      <c r="J14" s="157">
        <f t="shared" si="2"/>
        <v>0</v>
      </c>
      <c r="K14" s="158" t="e">
        <f t="shared" si="3"/>
        <v>#DIV/0!</v>
      </c>
      <c r="L14" s="152" t="s">
        <v>321</v>
      </c>
      <c r="M14" s="284"/>
      <c r="N14" s="450" t="e">
        <f t="shared" si="4"/>
        <v>#DIV/0!</v>
      </c>
      <c r="O14" s="286"/>
      <c r="P14" s="287" t="e">
        <f t="shared" si="5"/>
        <v>#DIV/0!</v>
      </c>
      <c r="Q14" s="288"/>
      <c r="R14" s="289" t="e">
        <f t="shared" si="6"/>
        <v>#DIV/0!</v>
      </c>
      <c r="S14" s="104" t="s">
        <v>322</v>
      </c>
      <c r="T14" s="153"/>
      <c r="U14" s="154" t="e">
        <f t="shared" si="7"/>
        <v>#DIV/0!</v>
      </c>
      <c r="V14" s="155"/>
      <c r="W14" s="156" t="e">
        <f t="shared" si="8"/>
        <v>#DIV/0!</v>
      </c>
      <c r="X14" s="157">
        <f t="shared" si="9"/>
        <v>0</v>
      </c>
      <c r="Y14" s="158" t="e">
        <f t="shared" si="10"/>
        <v>#DIV/0!</v>
      </c>
      <c r="Z14"/>
    </row>
    <row r="15" spans="1:26" ht="15">
      <c r="A15" s="255" t="s">
        <v>212</v>
      </c>
      <c r="B15" s="255" t="s">
        <v>213</v>
      </c>
      <c r="C15" s="256"/>
      <c r="D15" s="369"/>
      <c r="E15" s="265" t="s">
        <v>320</v>
      </c>
      <c r="F15" s="258"/>
      <c r="G15" s="259" t="e">
        <f t="shared" si="0"/>
        <v>#DIV/0!</v>
      </c>
      <c r="H15" s="260"/>
      <c r="I15" s="261" t="e">
        <f t="shared" si="1"/>
        <v>#DIV/0!</v>
      </c>
      <c r="J15" s="157">
        <f t="shared" si="2"/>
        <v>0</v>
      </c>
      <c r="K15" s="158" t="e">
        <f t="shared" si="3"/>
        <v>#DIV/0!</v>
      </c>
      <c r="L15" s="152" t="s">
        <v>321</v>
      </c>
      <c r="M15" s="273"/>
      <c r="N15" s="274" t="e">
        <f t="shared" si="4"/>
        <v>#DIV/0!</v>
      </c>
      <c r="O15" s="275"/>
      <c r="P15" s="276" t="e">
        <f t="shared" si="5"/>
        <v>#DIV/0!</v>
      </c>
      <c r="Q15" s="277"/>
      <c r="R15" s="278" t="e">
        <f t="shared" si="6"/>
        <v>#DIV/0!</v>
      </c>
      <c r="S15" s="104" t="s">
        <v>322</v>
      </c>
      <c r="T15" s="153"/>
      <c r="U15" s="154" t="e">
        <f t="shared" si="7"/>
        <v>#DIV/0!</v>
      </c>
      <c r="V15" s="155"/>
      <c r="W15" s="156" t="e">
        <f t="shared" si="8"/>
        <v>#DIV/0!</v>
      </c>
      <c r="X15" s="157">
        <f t="shared" si="9"/>
        <v>0</v>
      </c>
      <c r="Y15" s="158" t="e">
        <f t="shared" si="10"/>
        <v>#DIV/0!</v>
      </c>
      <c r="Z15" s="106"/>
    </row>
    <row r="16" spans="1:26" ht="15">
      <c r="A16" s="255" t="s">
        <v>214</v>
      </c>
      <c r="B16" s="255" t="s">
        <v>215</v>
      </c>
      <c r="C16" s="256" t="s">
        <v>29</v>
      </c>
      <c r="D16" s="369"/>
      <c r="E16" s="265" t="s">
        <v>320</v>
      </c>
      <c r="F16" s="258"/>
      <c r="G16" s="259" t="e">
        <f t="shared" si="0"/>
        <v>#DIV/0!</v>
      </c>
      <c r="H16" s="260"/>
      <c r="I16" s="261" t="e">
        <f t="shared" si="1"/>
        <v>#DIV/0!</v>
      </c>
      <c r="J16" s="157">
        <f t="shared" si="2"/>
        <v>0</v>
      </c>
      <c r="K16" s="158" t="e">
        <f t="shared" si="3"/>
        <v>#DIV/0!</v>
      </c>
      <c r="L16" s="152" t="s">
        <v>321</v>
      </c>
      <c r="M16" s="273"/>
      <c r="N16" s="274" t="e">
        <f t="shared" si="4"/>
        <v>#DIV/0!</v>
      </c>
      <c r="O16" s="275"/>
      <c r="P16" s="276" t="e">
        <f t="shared" si="5"/>
        <v>#DIV/0!</v>
      </c>
      <c r="Q16" s="277"/>
      <c r="R16" s="278" t="e">
        <f t="shared" si="6"/>
        <v>#DIV/0!</v>
      </c>
      <c r="S16" s="104" t="s">
        <v>322</v>
      </c>
      <c r="T16" s="153"/>
      <c r="U16" s="154" t="e">
        <f t="shared" si="7"/>
        <v>#DIV/0!</v>
      </c>
      <c r="V16" s="155"/>
      <c r="W16" s="156" t="e">
        <f t="shared" si="8"/>
        <v>#DIV/0!</v>
      </c>
      <c r="X16" s="157">
        <f t="shared" si="9"/>
        <v>0</v>
      </c>
      <c r="Y16" s="158" t="e">
        <f t="shared" si="10"/>
        <v>#DIV/0!</v>
      </c>
    </row>
    <row r="17" spans="1:25" ht="15">
      <c r="A17" s="255" t="s">
        <v>216</v>
      </c>
      <c r="B17" s="255" t="s">
        <v>217</v>
      </c>
      <c r="C17" s="256"/>
      <c r="D17" s="369"/>
      <c r="E17" s="265" t="s">
        <v>320</v>
      </c>
      <c r="F17" s="258"/>
      <c r="G17" s="259" t="e">
        <f t="shared" si="0"/>
        <v>#DIV/0!</v>
      </c>
      <c r="H17" s="260"/>
      <c r="I17" s="261" t="e">
        <f t="shared" si="1"/>
        <v>#DIV/0!</v>
      </c>
      <c r="J17" s="157">
        <f t="shared" si="2"/>
        <v>0</v>
      </c>
      <c r="K17" s="158" t="e">
        <f t="shared" si="3"/>
        <v>#DIV/0!</v>
      </c>
      <c r="L17" s="152" t="s">
        <v>321</v>
      </c>
      <c r="M17" s="273"/>
      <c r="N17" s="274" t="e">
        <f t="shared" si="4"/>
        <v>#DIV/0!</v>
      </c>
      <c r="O17" s="275"/>
      <c r="P17" s="276" t="e">
        <f t="shared" si="5"/>
        <v>#DIV/0!</v>
      </c>
      <c r="Q17" s="277"/>
      <c r="R17" s="278" t="e">
        <f t="shared" si="6"/>
        <v>#DIV/0!</v>
      </c>
      <c r="S17" s="104" t="s">
        <v>322</v>
      </c>
      <c r="T17" s="153"/>
      <c r="U17" s="154" t="e">
        <f t="shared" si="7"/>
        <v>#DIV/0!</v>
      </c>
      <c r="V17" s="155"/>
      <c r="W17" s="156" t="e">
        <f t="shared" si="8"/>
        <v>#DIV/0!</v>
      </c>
      <c r="X17" s="157">
        <f t="shared" si="9"/>
        <v>0</v>
      </c>
      <c r="Y17" s="158" t="e">
        <f t="shared" si="10"/>
        <v>#DIV/0!</v>
      </c>
    </row>
    <row r="18" spans="1:25" ht="15">
      <c r="A18" s="255" t="s">
        <v>218</v>
      </c>
      <c r="B18" s="255" t="s">
        <v>219</v>
      </c>
      <c r="C18" s="256" t="s">
        <v>29</v>
      </c>
      <c r="D18" s="431"/>
      <c r="E18" s="265" t="s">
        <v>320</v>
      </c>
      <c r="F18" s="258"/>
      <c r="G18" s="259" t="e">
        <f t="shared" si="0"/>
        <v>#DIV/0!</v>
      </c>
      <c r="H18" s="260"/>
      <c r="I18" s="261" t="e">
        <f t="shared" si="1"/>
        <v>#DIV/0!</v>
      </c>
      <c r="J18" s="157">
        <f t="shared" si="2"/>
        <v>0</v>
      </c>
      <c r="K18" s="158" t="e">
        <f t="shared" si="3"/>
        <v>#DIV/0!</v>
      </c>
      <c r="L18" s="152" t="s">
        <v>321</v>
      </c>
      <c r="M18" s="452"/>
      <c r="N18" s="453" t="e">
        <f t="shared" si="4"/>
        <v>#DIV/0!</v>
      </c>
      <c r="O18" s="454"/>
      <c r="P18" s="455" t="e">
        <f t="shared" si="5"/>
        <v>#DIV/0!</v>
      </c>
      <c r="Q18" s="456"/>
      <c r="R18" s="457" t="e">
        <f t="shared" si="6"/>
        <v>#DIV/0!</v>
      </c>
      <c r="S18" s="104" t="s">
        <v>322</v>
      </c>
      <c r="T18" s="300"/>
      <c r="U18" s="301" t="e">
        <f t="shared" si="7"/>
        <v>#DIV/0!</v>
      </c>
      <c r="V18" s="302"/>
      <c r="W18" s="303" t="e">
        <f t="shared" si="8"/>
        <v>#DIV/0!</v>
      </c>
      <c r="X18" s="304">
        <f t="shared" si="9"/>
        <v>0</v>
      </c>
      <c r="Y18" s="305" t="e">
        <f t="shared" si="10"/>
        <v>#DIV/0!</v>
      </c>
    </row>
    <row r="19" spans="1:25" ht="24.75" customHeight="1">
      <c r="A19" s="544" t="s">
        <v>195</v>
      </c>
      <c r="B19" s="544"/>
      <c r="C19" s="544"/>
      <c r="D19" s="362">
        <f>SUM(D6:D18)</f>
        <v>0</v>
      </c>
      <c r="E19" s="204"/>
      <c r="F19" s="458">
        <f>SUM(F6:F18)</f>
        <v>0</v>
      </c>
      <c r="G19" s="368" t="e">
        <f>F19/$D19</f>
        <v>#DIV/0!</v>
      </c>
      <c r="H19" s="365">
        <f>SUM(H6:H18)</f>
        <v>0</v>
      </c>
      <c r="I19" s="366" t="e">
        <f>H19/$D19</f>
        <v>#DIV/0!</v>
      </c>
      <c r="J19" s="312">
        <f>SUM(F19+H19)</f>
        <v>0</v>
      </c>
      <c r="K19" s="368" t="e">
        <f>J19/$D19</f>
        <v>#DIV/0!</v>
      </c>
      <c r="L19" s="208"/>
      <c r="M19" s="459">
        <f>SUM(M6:M18)</f>
        <v>0</v>
      </c>
      <c r="N19" s="207" t="e">
        <f t="shared" si="4"/>
        <v>#DIV/0!</v>
      </c>
      <c r="O19" s="460">
        <f>SUM(O6:O18)</f>
        <v>0</v>
      </c>
      <c r="P19" s="342" t="e">
        <f t="shared" si="5"/>
        <v>#DIV/0!</v>
      </c>
      <c r="Q19" s="461">
        <f>M19+O19</f>
        <v>0</v>
      </c>
      <c r="R19" s="207" t="e">
        <f t="shared" si="6"/>
        <v>#DIV/0!</v>
      </c>
      <c r="S19" s="363"/>
      <c r="T19" s="310">
        <f>SUM(T6:T18)</f>
        <v>0</v>
      </c>
      <c r="U19" s="364" t="e">
        <f t="shared" si="7"/>
        <v>#DIV/0!</v>
      </c>
      <c r="V19" s="365">
        <f>SUM(V6:V18)</f>
        <v>0</v>
      </c>
      <c r="W19" s="366" t="e">
        <f t="shared" si="8"/>
        <v>#DIV/0!</v>
      </c>
      <c r="X19" s="367">
        <f t="shared" si="9"/>
        <v>0</v>
      </c>
      <c r="Y19" s="368" t="e">
        <f t="shared" si="10"/>
        <v>#DIV/0!</v>
      </c>
    </row>
    <row r="20" spans="1:25" ht="12.75" customHeight="1">
      <c r="A20" s="536" t="s">
        <v>20</v>
      </c>
      <c r="B20" s="536"/>
      <c r="C20" s="536"/>
      <c r="D20" s="549" t="s">
        <v>2</v>
      </c>
      <c r="E20" s="542" t="s">
        <v>3</v>
      </c>
      <c r="F20" s="542"/>
      <c r="G20" s="542"/>
      <c r="H20" s="542"/>
      <c r="I20" s="542"/>
      <c r="J20" s="542"/>
      <c r="K20" s="542"/>
      <c r="L20" s="546" t="s">
        <v>323</v>
      </c>
      <c r="M20" s="546"/>
      <c r="N20" s="546"/>
      <c r="O20" s="546"/>
      <c r="P20" s="546"/>
      <c r="Q20" s="546"/>
      <c r="R20" s="546"/>
      <c r="S20" s="542" t="s">
        <v>5</v>
      </c>
      <c r="T20" s="542"/>
      <c r="U20" s="542"/>
      <c r="V20" s="542"/>
      <c r="W20" s="542"/>
      <c r="X20" s="542"/>
      <c r="Y20" s="542"/>
    </row>
    <row r="21" spans="1:25" ht="12.75" customHeight="1">
      <c r="A21" s="536"/>
      <c r="B21" s="536"/>
      <c r="C21" s="536"/>
      <c r="D21" s="549"/>
      <c r="E21" s="108"/>
      <c r="F21" s="240" t="s">
        <v>6</v>
      </c>
      <c r="G21" s="241" t="s">
        <v>7</v>
      </c>
      <c r="H21" s="242" t="s">
        <v>8</v>
      </c>
      <c r="I21" s="243" t="s">
        <v>7</v>
      </c>
      <c r="J21" s="244" t="s">
        <v>9</v>
      </c>
      <c r="K21" s="245" t="s">
        <v>7</v>
      </c>
      <c r="L21" s="343"/>
      <c r="M21" s="344" t="s">
        <v>6</v>
      </c>
      <c r="N21" s="345" t="s">
        <v>7</v>
      </c>
      <c r="O21" s="242" t="s">
        <v>8</v>
      </c>
      <c r="P21" s="243" t="s">
        <v>7</v>
      </c>
      <c r="Q21" s="244" t="s">
        <v>9</v>
      </c>
      <c r="R21" s="245" t="s">
        <v>7</v>
      </c>
      <c r="S21" s="118"/>
      <c r="T21" s="119" t="s">
        <v>6</v>
      </c>
      <c r="U21" s="120" t="s">
        <v>7</v>
      </c>
      <c r="V21" s="121" t="s">
        <v>8</v>
      </c>
      <c r="W21" s="122" t="s">
        <v>7</v>
      </c>
      <c r="X21" s="123" t="s">
        <v>9</v>
      </c>
      <c r="Y21" s="124" t="s">
        <v>7</v>
      </c>
    </row>
    <row r="22" spans="1:25" ht="15.75" customHeight="1">
      <c r="A22" s="536"/>
      <c r="B22" s="536"/>
      <c r="C22" s="536"/>
      <c r="D22" s="346"/>
      <c r="E22" s="239"/>
      <c r="F22" s="347"/>
      <c r="G22" s="348"/>
      <c r="H22" s="349"/>
      <c r="I22" s="350"/>
      <c r="J22" s="349"/>
      <c r="K22" s="350"/>
      <c r="L22" s="351"/>
      <c r="M22" s="352"/>
      <c r="N22" s="353"/>
      <c r="O22" s="349"/>
      <c r="P22" s="354"/>
      <c r="Q22" s="355"/>
      <c r="R22" s="350"/>
      <c r="S22" s="232"/>
      <c r="T22" s="233">
        <f>Académie!O$15</f>
        <v>0</v>
      </c>
      <c r="U22" s="234" t="e">
        <f>Académie!P$15</f>
        <v>#DIV/0!</v>
      </c>
      <c r="V22" s="235">
        <f>Académie!Q$15</f>
        <v>0</v>
      </c>
      <c r="W22" s="236" t="e">
        <f>Académie!R$15</f>
        <v>#DIV/0!</v>
      </c>
      <c r="X22" s="235">
        <f>Académie!S$15</f>
        <v>0</v>
      </c>
      <c r="Y22" s="236" t="e">
        <f>Académie!T$15</f>
        <v>#DIV/0!</v>
      </c>
    </row>
  </sheetData>
  <mergeCells count="14">
    <mergeCell ref="A1:R1"/>
    <mergeCell ref="S1:Y1"/>
    <mergeCell ref="A3:B4"/>
    <mergeCell ref="C3:C4"/>
    <mergeCell ref="D3:D4"/>
    <mergeCell ref="E3:K3"/>
    <mergeCell ref="L3:R3"/>
    <mergeCell ref="S3:Y3"/>
    <mergeCell ref="S20:Y20"/>
    <mergeCell ref="A19:C19"/>
    <mergeCell ref="A20:C22"/>
    <mergeCell ref="D20:D21"/>
    <mergeCell ref="E20:K20"/>
    <mergeCell ref="L20:R20"/>
  </mergeCells>
  <pageMargins left="0.31527777777777799" right="0.31527777777777799" top="0.74791666666666701" bottom="0.74791666666666701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0"/>
  <sheetViews>
    <sheetView topLeftCell="A4" zoomScaleNormal="100" workbookViewId="0">
      <selection activeCell="A26" sqref="A26"/>
    </sheetView>
  </sheetViews>
  <sheetFormatPr baseColWidth="10" defaultColWidth="9.33203125" defaultRowHeight="12.75"/>
  <cols>
    <col min="1" max="1" width="11.33203125" style="462"/>
    <col min="2" max="2" width="23" style="462"/>
    <col min="3" max="3" width="5.33203125" style="105"/>
    <col min="4" max="4" width="8.1640625" style="105"/>
    <col min="5" max="5" width="11.1640625" style="105"/>
    <col min="6" max="6" width="8.1640625" style="105"/>
    <col min="7" max="7" width="8" style="105"/>
    <col min="8" max="8" width="9.1640625" style="105"/>
    <col min="9" max="9" width="7.33203125" style="105"/>
    <col min="10" max="10" width="9.1640625" style="105"/>
    <col min="11" max="11" width="7.33203125" style="105"/>
    <col min="12" max="12" width="12.1640625" style="105"/>
    <col min="13" max="13" width="9.6640625" style="105"/>
    <col min="14" max="15" width="9" style="105"/>
    <col min="16" max="16" width="7.33203125" style="105"/>
    <col min="17" max="17" width="9" style="105"/>
    <col min="18" max="18" width="7.33203125" style="105"/>
    <col min="19" max="19" width="13.1640625" style="104"/>
    <col min="20" max="21" width="7.33203125" style="104"/>
    <col min="22" max="22" width="9.5" style="104"/>
    <col min="23" max="25" width="7.33203125" style="104"/>
    <col min="26" max="26" width="37.6640625" style="462"/>
    <col min="27" max="1025" width="13" style="462"/>
  </cols>
  <sheetData>
    <row r="1" spans="1:26" ht="37.5" customHeight="1">
      <c r="A1" s="524" t="str">
        <f>Cayenne1!A1</f>
        <v>Statisiques LSU au 08 01 2018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5" t="str">
        <f>Cayenne1!S1</f>
        <v>la date d'observation est comprise 
dans cette période</v>
      </c>
      <c r="T1" s="525"/>
      <c r="U1" s="525"/>
      <c r="V1" s="525"/>
      <c r="W1" s="525"/>
      <c r="X1" s="525"/>
      <c r="Y1" s="525"/>
      <c r="Z1"/>
    </row>
    <row r="2" spans="1:26" ht="6.75" customHeight="1">
      <c r="A2"/>
      <c r="B2" s="463"/>
      <c r="C2" s="239"/>
      <c r="D2" s="239"/>
      <c r="E2" s="463"/>
      <c r="F2"/>
      <c r="G2"/>
      <c r="H2"/>
      <c r="I2"/>
      <c r="J2"/>
      <c r="K2"/>
      <c r="L2"/>
      <c r="M2"/>
      <c r="N2"/>
      <c r="O2"/>
      <c r="P2"/>
      <c r="Q2"/>
      <c r="R2" s="464"/>
      <c r="S2" s="106"/>
      <c r="T2" s="106"/>
      <c r="U2" s="106"/>
      <c r="V2" s="106"/>
      <c r="W2" s="106"/>
      <c r="X2" s="106"/>
      <c r="Y2" s="106"/>
      <c r="Z2"/>
    </row>
    <row r="3" spans="1:26" ht="12.75" customHeight="1">
      <c r="A3" s="545" t="s">
        <v>220</v>
      </c>
      <c r="B3" s="545"/>
      <c r="C3" s="545" t="s">
        <v>23</v>
      </c>
      <c r="D3" s="533" t="s">
        <v>2</v>
      </c>
      <c r="E3" s="465"/>
      <c r="F3" s="551" t="s">
        <v>3</v>
      </c>
      <c r="G3" s="551"/>
      <c r="H3" s="551"/>
      <c r="I3" s="551"/>
      <c r="J3" s="551"/>
      <c r="K3" s="551"/>
      <c r="L3" s="466"/>
      <c r="M3" s="537" t="s">
        <v>4</v>
      </c>
      <c r="N3" s="537"/>
      <c r="O3" s="537"/>
      <c r="P3" s="537"/>
      <c r="Q3" s="537"/>
      <c r="R3" s="537"/>
      <c r="S3" s="533" t="s">
        <v>5</v>
      </c>
      <c r="T3" s="533"/>
      <c r="U3" s="533"/>
      <c r="V3" s="533"/>
      <c r="W3" s="533"/>
      <c r="X3" s="533"/>
      <c r="Y3" s="533"/>
      <c r="Z3" s="463" t="s">
        <v>25</v>
      </c>
    </row>
    <row r="4" spans="1:26">
      <c r="A4" s="545"/>
      <c r="B4" s="545"/>
      <c r="C4" s="545"/>
      <c r="D4" s="533"/>
      <c r="E4" s="108"/>
      <c r="F4" s="240" t="s">
        <v>6</v>
      </c>
      <c r="G4" s="241" t="s">
        <v>7</v>
      </c>
      <c r="H4" s="242" t="s">
        <v>8</v>
      </c>
      <c r="I4" s="243" t="s">
        <v>7</v>
      </c>
      <c r="J4" s="244" t="s">
        <v>9</v>
      </c>
      <c r="K4" s="245" t="s">
        <v>7</v>
      </c>
      <c r="L4" s="290"/>
      <c r="M4" s="247" t="s">
        <v>6</v>
      </c>
      <c r="N4" s="248" t="s">
        <v>7</v>
      </c>
      <c r="O4" s="242" t="s">
        <v>8</v>
      </c>
      <c r="P4" s="243" t="s">
        <v>7</v>
      </c>
      <c r="Q4" s="244" t="s">
        <v>9</v>
      </c>
      <c r="R4" s="245" t="s">
        <v>7</v>
      </c>
      <c r="S4" s="118"/>
      <c r="T4" s="119" t="s">
        <v>6</v>
      </c>
      <c r="U4" s="120" t="s">
        <v>7</v>
      </c>
      <c r="V4" s="121" t="s">
        <v>8</v>
      </c>
      <c r="W4" s="122" t="s">
        <v>7</v>
      </c>
      <c r="X4" s="123" t="s">
        <v>9</v>
      </c>
      <c r="Y4" s="124" t="s">
        <v>7</v>
      </c>
      <c r="Z4"/>
    </row>
    <row r="5" spans="1:26">
      <c r="A5" s="543" t="s">
        <v>221</v>
      </c>
      <c r="B5" s="543"/>
      <c r="C5" s="543"/>
      <c r="D5" s="467"/>
      <c r="E5" s="252"/>
      <c r="F5" s="252"/>
      <c r="G5" s="252"/>
      <c r="H5" s="252"/>
      <c r="I5" s="253"/>
      <c r="J5" s="468"/>
      <c r="K5" s="468"/>
      <c r="L5" s="468"/>
      <c r="M5" s="254"/>
      <c r="N5" s="254"/>
      <c r="O5" s="468"/>
      <c r="P5" s="468"/>
      <c r="Q5" s="468"/>
      <c r="R5" s="469"/>
      <c r="S5" s="131"/>
      <c r="T5" s="131"/>
      <c r="U5" s="131"/>
      <c r="V5" s="132"/>
      <c r="W5" s="132"/>
      <c r="X5" s="133"/>
      <c r="Y5" s="134"/>
      <c r="Z5"/>
    </row>
    <row r="6" spans="1:26" ht="15">
      <c r="A6" s="255" t="s">
        <v>222</v>
      </c>
      <c r="B6" s="255" t="s">
        <v>223</v>
      </c>
      <c r="C6" s="256" t="s">
        <v>29</v>
      </c>
      <c r="D6" s="470"/>
      <c r="E6" s="257"/>
      <c r="F6" s="258"/>
      <c r="G6" s="259" t="e">
        <f t="shared" ref="G6:G15" si="0">F6/D6</f>
        <v>#DIV/0!</v>
      </c>
      <c r="H6" s="260"/>
      <c r="I6" s="261" t="e">
        <f t="shared" ref="I6:I15" si="1">H6/D6</f>
        <v>#DIV/0!</v>
      </c>
      <c r="J6" s="471">
        <f t="shared" ref="J6:J16" si="2">F6+H6</f>
        <v>0</v>
      </c>
      <c r="K6" s="472" t="e">
        <f t="shared" ref="K6:K15" si="3">J6/D6</f>
        <v>#DIV/0!</v>
      </c>
      <c r="L6" s="262"/>
      <c r="M6" s="263"/>
      <c r="N6" s="264" t="e">
        <f t="shared" ref="N6:N16" si="4">M6/D6</f>
        <v>#DIV/0!</v>
      </c>
      <c r="O6" s="260"/>
      <c r="P6" s="261" t="e">
        <f t="shared" ref="P6:P16" si="5">O6/D6</f>
        <v>#DIV/0!</v>
      </c>
      <c r="Q6" s="471">
        <f t="shared" ref="Q6:Q16" si="6">M6+O6</f>
        <v>0</v>
      </c>
      <c r="R6" s="472" t="e">
        <f t="shared" ref="R6:R16" si="7">Q6/D6</f>
        <v>#DIV/0!</v>
      </c>
      <c r="S6" s="162"/>
      <c r="T6" s="153"/>
      <c r="U6" s="154" t="e">
        <f t="shared" ref="U6:U16" si="8">T6/D6</f>
        <v>#DIV/0!</v>
      </c>
      <c r="V6" s="155"/>
      <c r="W6" s="156" t="e">
        <f t="shared" ref="W6:W16" si="9">V6/$D6</f>
        <v>#DIV/0!</v>
      </c>
      <c r="X6" s="157">
        <f t="shared" ref="X6:X16" si="10">T6+V6</f>
        <v>0</v>
      </c>
      <c r="Y6" s="158" t="e">
        <f t="shared" ref="Y6:Y16" si="11">X6/$D6</f>
        <v>#DIV/0!</v>
      </c>
      <c r="Z6" s="464" t="s">
        <v>34</v>
      </c>
    </row>
    <row r="7" spans="1:26" ht="15">
      <c r="A7" s="255" t="s">
        <v>224</v>
      </c>
      <c r="B7" s="255" t="s">
        <v>225</v>
      </c>
      <c r="C7" s="256" t="s">
        <v>29</v>
      </c>
      <c r="D7" s="470"/>
      <c r="E7" s="257"/>
      <c r="F7" s="258"/>
      <c r="G7" s="259" t="e">
        <f t="shared" si="0"/>
        <v>#DIV/0!</v>
      </c>
      <c r="H7" s="260"/>
      <c r="I7" s="261" t="e">
        <f t="shared" si="1"/>
        <v>#DIV/0!</v>
      </c>
      <c r="J7" s="471">
        <f t="shared" si="2"/>
        <v>0</v>
      </c>
      <c r="K7" s="472" t="e">
        <f t="shared" si="3"/>
        <v>#DIV/0!</v>
      </c>
      <c r="L7" s="265"/>
      <c r="M7" s="263"/>
      <c r="N7" s="264" t="e">
        <f t="shared" si="4"/>
        <v>#DIV/0!</v>
      </c>
      <c r="O7" s="260"/>
      <c r="P7" s="261" t="e">
        <f t="shared" si="5"/>
        <v>#DIV/0!</v>
      </c>
      <c r="Q7" s="471">
        <f t="shared" si="6"/>
        <v>0</v>
      </c>
      <c r="R7" s="472" t="e">
        <f t="shared" si="7"/>
        <v>#DIV/0!</v>
      </c>
      <c r="S7" s="162"/>
      <c r="T7" s="153"/>
      <c r="U7" s="154" t="e">
        <f t="shared" si="8"/>
        <v>#DIV/0!</v>
      </c>
      <c r="V7" s="155"/>
      <c r="W7" s="156" t="e">
        <f t="shared" si="9"/>
        <v>#DIV/0!</v>
      </c>
      <c r="X7" s="157">
        <f t="shared" si="10"/>
        <v>0</v>
      </c>
      <c r="Y7" s="158" t="e">
        <f t="shared" si="11"/>
        <v>#DIV/0!</v>
      </c>
      <c r="Z7"/>
    </row>
    <row r="8" spans="1:26" ht="15">
      <c r="A8" s="255" t="s">
        <v>226</v>
      </c>
      <c r="B8" s="255" t="s">
        <v>227</v>
      </c>
      <c r="C8" s="256" t="s">
        <v>29</v>
      </c>
      <c r="D8" s="470"/>
      <c r="E8" s="257"/>
      <c r="F8" s="258"/>
      <c r="G8" s="259" t="e">
        <f t="shared" si="0"/>
        <v>#DIV/0!</v>
      </c>
      <c r="H8" s="260"/>
      <c r="I8" s="261" t="e">
        <f t="shared" si="1"/>
        <v>#DIV/0!</v>
      </c>
      <c r="J8" s="471">
        <f t="shared" si="2"/>
        <v>0</v>
      </c>
      <c r="K8" s="472" t="e">
        <f t="shared" si="3"/>
        <v>#DIV/0!</v>
      </c>
      <c r="L8" s="265"/>
      <c r="M8" s="263"/>
      <c r="N8" s="264" t="e">
        <f t="shared" si="4"/>
        <v>#DIV/0!</v>
      </c>
      <c r="O8" s="260"/>
      <c r="P8" s="261" t="e">
        <f t="shared" si="5"/>
        <v>#DIV/0!</v>
      </c>
      <c r="Q8" s="471">
        <f t="shared" si="6"/>
        <v>0</v>
      </c>
      <c r="R8" s="472" t="e">
        <f t="shared" si="7"/>
        <v>#DIV/0!</v>
      </c>
      <c r="S8" s="162"/>
      <c r="T8" s="153"/>
      <c r="U8" s="154" t="e">
        <f t="shared" si="8"/>
        <v>#DIV/0!</v>
      </c>
      <c r="V8" s="155"/>
      <c r="W8" s="156" t="e">
        <f t="shared" si="9"/>
        <v>#DIV/0!</v>
      </c>
      <c r="X8" s="157">
        <f t="shared" si="10"/>
        <v>0</v>
      </c>
      <c r="Y8" s="158" t="e">
        <f t="shared" si="11"/>
        <v>#DIV/0!</v>
      </c>
      <c r="Z8"/>
    </row>
    <row r="9" spans="1:26" ht="15">
      <c r="A9" s="255" t="s">
        <v>228</v>
      </c>
      <c r="B9" s="255" t="s">
        <v>229</v>
      </c>
      <c r="C9" s="256" t="s">
        <v>29</v>
      </c>
      <c r="D9" s="470"/>
      <c r="E9" s="257"/>
      <c r="F9" s="258"/>
      <c r="G9" s="259" t="e">
        <f t="shared" si="0"/>
        <v>#DIV/0!</v>
      </c>
      <c r="H9" s="260"/>
      <c r="I9" s="261" t="e">
        <f t="shared" si="1"/>
        <v>#DIV/0!</v>
      </c>
      <c r="J9" s="471">
        <f t="shared" si="2"/>
        <v>0</v>
      </c>
      <c r="K9" s="472" t="e">
        <f t="shared" si="3"/>
        <v>#DIV/0!</v>
      </c>
      <c r="L9" s="265"/>
      <c r="M9" s="263"/>
      <c r="N9" s="264" t="e">
        <f t="shared" si="4"/>
        <v>#DIV/0!</v>
      </c>
      <c r="O9" s="260"/>
      <c r="P9" s="261" t="e">
        <f t="shared" si="5"/>
        <v>#DIV/0!</v>
      </c>
      <c r="Q9" s="471">
        <f t="shared" si="6"/>
        <v>0</v>
      </c>
      <c r="R9" s="472" t="e">
        <f t="shared" si="7"/>
        <v>#DIV/0!</v>
      </c>
      <c r="S9" s="162"/>
      <c r="T9" s="153"/>
      <c r="U9" s="154" t="e">
        <f t="shared" si="8"/>
        <v>#DIV/0!</v>
      </c>
      <c r="V9" s="155"/>
      <c r="W9" s="156" t="e">
        <f t="shared" si="9"/>
        <v>#DIV/0!</v>
      </c>
      <c r="X9" s="157">
        <f t="shared" si="10"/>
        <v>0</v>
      </c>
      <c r="Y9" s="158" t="e">
        <f t="shared" si="11"/>
        <v>#DIV/0!</v>
      </c>
      <c r="Z9" s="464"/>
    </row>
    <row r="10" spans="1:26" ht="15">
      <c r="A10" s="255" t="s">
        <v>230</v>
      </c>
      <c r="B10" s="255" t="s">
        <v>231</v>
      </c>
      <c r="C10" s="256" t="s">
        <v>29</v>
      </c>
      <c r="D10" s="470"/>
      <c r="E10" s="257"/>
      <c r="F10" s="258"/>
      <c r="G10" s="259" t="e">
        <f t="shared" si="0"/>
        <v>#DIV/0!</v>
      </c>
      <c r="H10" s="260"/>
      <c r="I10" s="261" t="e">
        <f t="shared" si="1"/>
        <v>#DIV/0!</v>
      </c>
      <c r="J10" s="471">
        <f t="shared" si="2"/>
        <v>0</v>
      </c>
      <c r="K10" s="472" t="e">
        <f t="shared" si="3"/>
        <v>#DIV/0!</v>
      </c>
      <c r="L10" s="257"/>
      <c r="M10" s="263"/>
      <c r="N10" s="264" t="e">
        <f t="shared" si="4"/>
        <v>#DIV/0!</v>
      </c>
      <c r="O10" s="260"/>
      <c r="P10" s="261" t="e">
        <f t="shared" si="5"/>
        <v>#DIV/0!</v>
      </c>
      <c r="Q10" s="471">
        <f t="shared" si="6"/>
        <v>0</v>
      </c>
      <c r="R10" s="472" t="e">
        <f t="shared" si="7"/>
        <v>#DIV/0!</v>
      </c>
      <c r="S10" s="162"/>
      <c r="T10" s="153"/>
      <c r="U10" s="154" t="e">
        <f t="shared" si="8"/>
        <v>#DIV/0!</v>
      </c>
      <c r="V10" s="155"/>
      <c r="W10" s="156" t="e">
        <f t="shared" si="9"/>
        <v>#DIV/0!</v>
      </c>
      <c r="X10" s="157">
        <f t="shared" si="10"/>
        <v>0</v>
      </c>
      <c r="Y10" s="158" t="e">
        <f t="shared" si="11"/>
        <v>#DIV/0!</v>
      </c>
      <c r="Z10" s="464"/>
    </row>
    <row r="11" spans="1:26" ht="15">
      <c r="A11" s="255" t="s">
        <v>232</v>
      </c>
      <c r="B11" s="255" t="s">
        <v>233</v>
      </c>
      <c r="C11" s="256" t="s">
        <v>29</v>
      </c>
      <c r="D11" s="470"/>
      <c r="E11" s="257"/>
      <c r="F11" s="258"/>
      <c r="G11" s="259" t="e">
        <f t="shared" si="0"/>
        <v>#DIV/0!</v>
      </c>
      <c r="H11" s="260"/>
      <c r="I11" s="261" t="e">
        <f t="shared" si="1"/>
        <v>#DIV/0!</v>
      </c>
      <c r="J11" s="471">
        <f t="shared" si="2"/>
        <v>0</v>
      </c>
      <c r="K11" s="472" t="e">
        <f t="shared" si="3"/>
        <v>#DIV/0!</v>
      </c>
      <c r="L11" s="265"/>
      <c r="M11" s="263"/>
      <c r="N11" s="264" t="e">
        <f t="shared" si="4"/>
        <v>#DIV/0!</v>
      </c>
      <c r="O11" s="260"/>
      <c r="P11" s="261" t="e">
        <f t="shared" si="5"/>
        <v>#DIV/0!</v>
      </c>
      <c r="Q11" s="471">
        <f t="shared" si="6"/>
        <v>0</v>
      </c>
      <c r="R11" s="472" t="e">
        <f t="shared" si="7"/>
        <v>#DIV/0!</v>
      </c>
      <c r="S11" s="162"/>
      <c r="T11" s="153"/>
      <c r="U11" s="154" t="e">
        <f t="shared" si="8"/>
        <v>#DIV/0!</v>
      </c>
      <c r="V11" s="155"/>
      <c r="W11" s="156" t="e">
        <f t="shared" si="9"/>
        <v>#DIV/0!</v>
      </c>
      <c r="X11" s="157">
        <f t="shared" si="10"/>
        <v>0</v>
      </c>
      <c r="Y11" s="158" t="e">
        <f t="shared" si="11"/>
        <v>#DIV/0!</v>
      </c>
      <c r="Z11"/>
    </row>
    <row r="12" spans="1:26" ht="15">
      <c r="A12" s="255" t="s">
        <v>234</v>
      </c>
      <c r="B12" s="255" t="s">
        <v>235</v>
      </c>
      <c r="C12" s="256" t="s">
        <v>29</v>
      </c>
      <c r="D12" s="470"/>
      <c r="E12" s="257"/>
      <c r="F12" s="258"/>
      <c r="G12" s="259" t="e">
        <f t="shared" si="0"/>
        <v>#DIV/0!</v>
      </c>
      <c r="H12" s="260"/>
      <c r="I12" s="261" t="e">
        <f t="shared" si="1"/>
        <v>#DIV/0!</v>
      </c>
      <c r="J12" s="471">
        <f t="shared" si="2"/>
        <v>0</v>
      </c>
      <c r="K12" s="472" t="e">
        <f t="shared" si="3"/>
        <v>#DIV/0!</v>
      </c>
      <c r="L12" s="265"/>
      <c r="M12" s="263"/>
      <c r="N12" s="264" t="e">
        <f t="shared" si="4"/>
        <v>#DIV/0!</v>
      </c>
      <c r="O12" s="260"/>
      <c r="P12" s="261" t="e">
        <f t="shared" si="5"/>
        <v>#DIV/0!</v>
      </c>
      <c r="Q12" s="471">
        <f t="shared" si="6"/>
        <v>0</v>
      </c>
      <c r="R12" s="472" t="e">
        <f t="shared" si="7"/>
        <v>#DIV/0!</v>
      </c>
      <c r="S12" s="162"/>
      <c r="T12" s="153"/>
      <c r="U12" s="154" t="e">
        <f t="shared" si="8"/>
        <v>#DIV/0!</v>
      </c>
      <c r="V12" s="155"/>
      <c r="W12" s="156" t="e">
        <f t="shared" si="9"/>
        <v>#DIV/0!</v>
      </c>
      <c r="X12" s="157">
        <f t="shared" si="10"/>
        <v>0</v>
      </c>
      <c r="Y12" s="158" t="e">
        <f t="shared" si="11"/>
        <v>#DIV/0!</v>
      </c>
      <c r="Z12" s="464"/>
    </row>
    <row r="13" spans="1:26" ht="15">
      <c r="A13" s="255" t="s">
        <v>236</v>
      </c>
      <c r="B13" s="255" t="s">
        <v>237</v>
      </c>
      <c r="C13" s="256" t="s">
        <v>29</v>
      </c>
      <c r="D13" s="470"/>
      <c r="E13" s="257"/>
      <c r="F13" s="258"/>
      <c r="G13" s="259" t="e">
        <f t="shared" si="0"/>
        <v>#DIV/0!</v>
      </c>
      <c r="H13" s="260"/>
      <c r="I13" s="261" t="e">
        <f t="shared" si="1"/>
        <v>#DIV/0!</v>
      </c>
      <c r="J13" s="471">
        <f t="shared" si="2"/>
        <v>0</v>
      </c>
      <c r="K13" s="472" t="e">
        <f t="shared" si="3"/>
        <v>#DIV/0!</v>
      </c>
      <c r="L13" s="265"/>
      <c r="M13" s="263"/>
      <c r="N13" s="264" t="e">
        <f t="shared" si="4"/>
        <v>#DIV/0!</v>
      </c>
      <c r="O13" s="260"/>
      <c r="P13" s="261" t="e">
        <f t="shared" si="5"/>
        <v>#DIV/0!</v>
      </c>
      <c r="Q13" s="471">
        <f t="shared" si="6"/>
        <v>0</v>
      </c>
      <c r="R13" s="472" t="e">
        <f t="shared" si="7"/>
        <v>#DIV/0!</v>
      </c>
      <c r="S13" s="162"/>
      <c r="T13" s="153"/>
      <c r="U13" s="154" t="e">
        <f t="shared" si="8"/>
        <v>#DIV/0!</v>
      </c>
      <c r="V13" s="155"/>
      <c r="W13" s="156" t="e">
        <f t="shared" si="9"/>
        <v>#DIV/0!</v>
      </c>
      <c r="X13" s="157">
        <f t="shared" si="10"/>
        <v>0</v>
      </c>
      <c r="Y13" s="158" t="e">
        <f t="shared" si="11"/>
        <v>#DIV/0!</v>
      </c>
    </row>
    <row r="14" spans="1:26" ht="15">
      <c r="A14" s="255" t="s">
        <v>238</v>
      </c>
      <c r="B14" s="255" t="s">
        <v>239</v>
      </c>
      <c r="C14" s="256" t="s">
        <v>29</v>
      </c>
      <c r="D14" s="470"/>
      <c r="E14" s="257"/>
      <c r="F14" s="258"/>
      <c r="G14" s="259" t="e">
        <f t="shared" si="0"/>
        <v>#DIV/0!</v>
      </c>
      <c r="H14" s="260"/>
      <c r="I14" s="261" t="e">
        <f t="shared" si="1"/>
        <v>#DIV/0!</v>
      </c>
      <c r="J14" s="471">
        <f t="shared" si="2"/>
        <v>0</v>
      </c>
      <c r="K14" s="472" t="e">
        <f t="shared" si="3"/>
        <v>#DIV/0!</v>
      </c>
      <c r="L14" s="265"/>
      <c r="M14" s="263"/>
      <c r="N14" s="264" t="e">
        <f t="shared" si="4"/>
        <v>#DIV/0!</v>
      </c>
      <c r="O14" s="260"/>
      <c r="P14" s="261" t="e">
        <f t="shared" si="5"/>
        <v>#DIV/0!</v>
      </c>
      <c r="Q14" s="471">
        <f t="shared" si="6"/>
        <v>0</v>
      </c>
      <c r="R14" s="472" t="e">
        <f t="shared" si="7"/>
        <v>#DIV/0!</v>
      </c>
      <c r="S14" s="162"/>
      <c r="T14" s="153"/>
      <c r="U14" s="154" t="e">
        <f t="shared" si="8"/>
        <v>#DIV/0!</v>
      </c>
      <c r="V14" s="155"/>
      <c r="W14" s="156" t="e">
        <f t="shared" si="9"/>
        <v>#DIV/0!</v>
      </c>
      <c r="X14" s="157">
        <f t="shared" si="10"/>
        <v>0</v>
      </c>
      <c r="Y14" s="158" t="e">
        <f t="shared" si="11"/>
        <v>#DIV/0!</v>
      </c>
    </row>
    <row r="15" spans="1:26" ht="15">
      <c r="A15" s="255" t="s">
        <v>240</v>
      </c>
      <c r="B15" s="255" t="s">
        <v>241</v>
      </c>
      <c r="C15" s="256" t="s">
        <v>29</v>
      </c>
      <c r="D15" s="473"/>
      <c r="E15" s="291"/>
      <c r="F15" s="333"/>
      <c r="G15" s="334" t="e">
        <f t="shared" si="0"/>
        <v>#DIV/0!</v>
      </c>
      <c r="H15" s="335"/>
      <c r="I15" s="336" t="e">
        <f t="shared" si="1"/>
        <v>#DIV/0!</v>
      </c>
      <c r="J15" s="474">
        <f t="shared" si="2"/>
        <v>0</v>
      </c>
      <c r="K15" s="475" t="e">
        <f t="shared" si="3"/>
        <v>#DIV/0!</v>
      </c>
      <c r="L15" s="298"/>
      <c r="M15" s="337"/>
      <c r="N15" s="338" t="e">
        <f t="shared" si="4"/>
        <v>#DIV/0!</v>
      </c>
      <c r="O15" s="335"/>
      <c r="P15" s="336" t="e">
        <f t="shared" si="5"/>
        <v>#DIV/0!</v>
      </c>
      <c r="Q15" s="474">
        <f t="shared" si="6"/>
        <v>0</v>
      </c>
      <c r="R15" s="475" t="e">
        <f t="shared" si="7"/>
        <v>#DIV/0!</v>
      </c>
      <c r="S15" s="361"/>
      <c r="T15" s="300"/>
      <c r="U15" s="301" t="e">
        <f t="shared" si="8"/>
        <v>#DIV/0!</v>
      </c>
      <c r="V15" s="302"/>
      <c r="W15" s="303" t="e">
        <f t="shared" si="9"/>
        <v>#DIV/0!</v>
      </c>
      <c r="X15" s="304">
        <f t="shared" si="10"/>
        <v>0</v>
      </c>
      <c r="Y15" s="305" t="e">
        <f t="shared" si="11"/>
        <v>#DIV/0!</v>
      </c>
    </row>
    <row r="16" spans="1:26" ht="27.75" customHeight="1">
      <c r="A16" s="550" t="str">
        <f>A3</f>
        <v>CIRCONSCRIPTION IEN 
ST-LAURENT 1</v>
      </c>
      <c r="B16" s="550"/>
      <c r="C16" s="550"/>
      <c r="D16" s="362">
        <f>SUM(D5:D15)</f>
        <v>0</v>
      </c>
      <c r="E16" s="476"/>
      <c r="F16" s="205">
        <f>SUM(F6:F15)</f>
        <v>0</v>
      </c>
      <c r="G16" s="206" t="e">
        <f>F16/G17</f>
        <v>#DIV/0!</v>
      </c>
      <c r="H16" s="203">
        <f>SUM(H6:H15)</f>
        <v>0</v>
      </c>
      <c r="I16" s="207" t="e">
        <f>H16/G17</f>
        <v>#DIV/0!</v>
      </c>
      <c r="J16" s="203">
        <f t="shared" si="2"/>
        <v>0</v>
      </c>
      <c r="K16" s="207" t="e">
        <f>J16/G17</f>
        <v>#DIV/0!</v>
      </c>
      <c r="L16" s="477"/>
      <c r="M16" s="306">
        <f>SUM(M6:M15)</f>
        <v>0</v>
      </c>
      <c r="N16" s="339" t="e">
        <f t="shared" si="4"/>
        <v>#DIV/0!</v>
      </c>
      <c r="O16" s="203">
        <f>SUM(O6:O15)</f>
        <v>0</v>
      </c>
      <c r="P16" s="207" t="e">
        <f t="shared" si="5"/>
        <v>#DIV/0!</v>
      </c>
      <c r="Q16" s="210">
        <f t="shared" si="6"/>
        <v>0</v>
      </c>
      <c r="R16" s="207" t="e">
        <f t="shared" si="7"/>
        <v>#DIV/0!</v>
      </c>
      <c r="S16" s="363"/>
      <c r="T16" s="310">
        <f>SUM(T6:T15)</f>
        <v>0</v>
      </c>
      <c r="U16" s="364" t="e">
        <f t="shared" si="8"/>
        <v>#DIV/0!</v>
      </c>
      <c r="V16" s="478">
        <f>SUM(V6:V15)</f>
        <v>0</v>
      </c>
      <c r="W16" s="366" t="e">
        <f t="shared" si="9"/>
        <v>#DIV/0!</v>
      </c>
      <c r="X16" s="367">
        <f t="shared" si="10"/>
        <v>0</v>
      </c>
      <c r="Y16" s="368" t="e">
        <f t="shared" si="11"/>
        <v>#DIV/0!</v>
      </c>
    </row>
    <row r="17" spans="1:25" ht="14.25">
      <c r="A17"/>
      <c r="B17"/>
      <c r="C17"/>
      <c r="D17"/>
      <c r="E17" s="239" t="s">
        <v>54</v>
      </c>
      <c r="F17"/>
      <c r="G17" s="463">
        <f>D16-D6-D7-D15</f>
        <v>0</v>
      </c>
      <c r="H17"/>
      <c r="I17"/>
      <c r="J17"/>
      <c r="K17"/>
      <c r="L17"/>
      <c r="M17"/>
      <c r="N17"/>
      <c r="O17"/>
      <c r="P17"/>
      <c r="Q17"/>
      <c r="R17"/>
      <c r="S17" s="479"/>
      <c r="T17" s="219"/>
      <c r="U17" s="220"/>
      <c r="V17" s="219"/>
      <c r="W17" s="220"/>
      <c r="X17" s="219"/>
      <c r="Y17" s="220"/>
    </row>
    <row r="18" spans="1:25" ht="12.75" customHeight="1">
      <c r="A18" s="536" t="s">
        <v>20</v>
      </c>
      <c r="B18" s="536"/>
      <c r="C18" s="536"/>
      <c r="D18" s="537" t="s">
        <v>2</v>
      </c>
      <c r="E18" s="533" t="s">
        <v>3</v>
      </c>
      <c r="F18" s="533"/>
      <c r="G18" s="533"/>
      <c r="H18" s="533"/>
      <c r="I18" s="533"/>
      <c r="J18" s="533"/>
      <c r="K18" s="533"/>
      <c r="L18" s="539" t="s">
        <v>24</v>
      </c>
      <c r="M18" s="539"/>
      <c r="N18" s="539"/>
      <c r="O18" s="539"/>
      <c r="P18" s="539"/>
      <c r="Q18" s="539"/>
      <c r="R18" s="539"/>
      <c r="S18" s="533" t="s">
        <v>5</v>
      </c>
      <c r="T18" s="533"/>
      <c r="U18" s="533"/>
      <c r="V18" s="533"/>
      <c r="W18" s="533"/>
      <c r="X18" s="533"/>
      <c r="Y18" s="533"/>
    </row>
    <row r="19" spans="1:25">
      <c r="A19" s="536"/>
      <c r="B19" s="536"/>
      <c r="C19" s="536"/>
      <c r="D19" s="537"/>
      <c r="E19" s="108"/>
      <c r="F19" s="240" t="s">
        <v>6</v>
      </c>
      <c r="G19" s="241" t="s">
        <v>7</v>
      </c>
      <c r="H19" s="242" t="s">
        <v>8</v>
      </c>
      <c r="I19" s="243" t="s">
        <v>7</v>
      </c>
      <c r="J19" s="244" t="s">
        <v>9</v>
      </c>
      <c r="K19" s="245" t="s">
        <v>7</v>
      </c>
      <c r="L19" s="343"/>
      <c r="M19" s="344" t="s">
        <v>6</v>
      </c>
      <c r="N19" s="345" t="s">
        <v>7</v>
      </c>
      <c r="O19" s="242" t="s">
        <v>8</v>
      </c>
      <c r="P19" s="243" t="s">
        <v>7</v>
      </c>
      <c r="Q19" s="244" t="s">
        <v>9</v>
      </c>
      <c r="R19" s="245" t="s">
        <v>7</v>
      </c>
      <c r="S19" s="118"/>
      <c r="T19" s="119" t="s">
        <v>6</v>
      </c>
      <c r="U19" s="120" t="s">
        <v>7</v>
      </c>
      <c r="V19" s="121" t="s">
        <v>8</v>
      </c>
      <c r="W19" s="122" t="s">
        <v>7</v>
      </c>
      <c r="X19" s="123" t="s">
        <v>9</v>
      </c>
      <c r="Y19" s="124" t="s">
        <v>7</v>
      </c>
    </row>
    <row r="20" spans="1:25" ht="15.75" customHeight="1">
      <c r="A20" s="536"/>
      <c r="B20" s="536"/>
      <c r="C20" s="536"/>
      <c r="D20" s="346">
        <f>Académie!B$15</f>
        <v>0</v>
      </c>
      <c r="F20" s="347">
        <f>Académie!C$15</f>
        <v>0</v>
      </c>
      <c r="G20" s="348" t="e">
        <f>Académie!D$15</f>
        <v>#DIV/0!</v>
      </c>
      <c r="H20" s="349">
        <f>Académie!E$15</f>
        <v>0</v>
      </c>
      <c r="I20" s="350" t="e">
        <f>Académie!F$15</f>
        <v>#DIV/0!</v>
      </c>
      <c r="J20" s="349">
        <f>Académie!G$15</f>
        <v>0</v>
      </c>
      <c r="K20" s="350" t="e">
        <f>Académie!H$15</f>
        <v>#DIV/0!</v>
      </c>
      <c r="L20" s="315"/>
      <c r="M20" s="352">
        <f>Académie!I$15</f>
        <v>0</v>
      </c>
      <c r="N20" s="353" t="e">
        <f>Académie!J$15</f>
        <v>#DIV/0!</v>
      </c>
      <c r="O20" s="349">
        <f>Académie!K$15</f>
        <v>0</v>
      </c>
      <c r="P20" s="354" t="e">
        <f>Académie!L$15</f>
        <v>#DIV/0!</v>
      </c>
      <c r="Q20" s="355">
        <f>Académie!M$15</f>
        <v>0</v>
      </c>
      <c r="R20" s="350" t="e">
        <f>Académie!N$15</f>
        <v>#DIV/0!</v>
      </c>
      <c r="S20" s="232"/>
      <c r="T20" s="233">
        <f>Académie!O$15</f>
        <v>0</v>
      </c>
      <c r="U20" s="234" t="e">
        <f>Académie!P$15</f>
        <v>#DIV/0!</v>
      </c>
      <c r="V20" s="235">
        <f>Académie!Q$15</f>
        <v>0</v>
      </c>
      <c r="W20" s="236" t="e">
        <f>Académie!R$15</f>
        <v>#DIV/0!</v>
      </c>
      <c r="X20" s="235">
        <f>Académie!S$15</f>
        <v>0</v>
      </c>
      <c r="Y20" s="236" t="e">
        <f>Académie!T$15</f>
        <v>#DIV/0!</v>
      </c>
    </row>
  </sheetData>
  <mergeCells count="15">
    <mergeCell ref="A1:R1"/>
    <mergeCell ref="S1:Y1"/>
    <mergeCell ref="A3:B4"/>
    <mergeCell ref="C3:C4"/>
    <mergeCell ref="D3:D4"/>
    <mergeCell ref="F3:K3"/>
    <mergeCell ref="M3:R3"/>
    <mergeCell ref="S3:Y3"/>
    <mergeCell ref="L18:R18"/>
    <mergeCell ref="S18:Y18"/>
    <mergeCell ref="A5:C5"/>
    <mergeCell ref="A16:C16"/>
    <mergeCell ref="A18:C20"/>
    <mergeCell ref="D18:D19"/>
    <mergeCell ref="E18:K18"/>
  </mergeCells>
  <pageMargins left="0.31527777777777799" right="0.31527777777777799" top="0.74791666666666701" bottom="0.74791666666666701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Académie</vt:lpstr>
      <vt:lpstr>Cayenne1</vt:lpstr>
      <vt:lpstr>Cayenne2</vt:lpstr>
      <vt:lpstr>Kourou1</vt:lpstr>
      <vt:lpstr>Kourou2</vt:lpstr>
      <vt:lpstr>Maroni</vt:lpstr>
      <vt:lpstr>Matoury1</vt:lpstr>
      <vt:lpstr>Rémire</vt:lpstr>
      <vt:lpstr>St-Laurent1</vt:lpstr>
      <vt:lpstr>St-Laurent2</vt:lpstr>
      <vt:lpstr>St-Laurent3</vt:lpstr>
      <vt:lpstr>Ecoles privées</vt:lpstr>
      <vt:lpstr>Comparaisons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Business Objects</dc:creator>
  <cp:lastModifiedBy>mpepin</cp:lastModifiedBy>
  <cp:revision>0</cp:revision>
  <cp:lastPrinted>2017-05-01T14:46:16Z</cp:lastPrinted>
  <dcterms:created xsi:type="dcterms:W3CDTF">2017-04-26T08:54:26Z</dcterms:created>
  <dcterms:modified xsi:type="dcterms:W3CDTF">2018-01-10T00:07:56Z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