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8800" windowHeight="12300" activeTab="6"/>
  </bookViews>
  <sheets>
    <sheet name="fluence CE1 A et B" sheetId="1" r:id="rId1"/>
    <sheet name="fluence CE1 C et D" sheetId="2" r:id="rId2"/>
    <sheet name="fluence CE2 A" sheetId="3" r:id="rId3"/>
    <sheet name="fluence CE2 B" sheetId="4" r:id="rId4"/>
    <sheet name="fluence CM1 A" sheetId="5" r:id="rId5"/>
    <sheet name="fluence CM2 A " sheetId="6" r:id="rId6"/>
    <sheet name="fluence CM2 B" sheetId="7" r:id="rId7"/>
    <sheet name="fluence CM2 C" sheetId="8" r:id="rId8"/>
    <sheet name="fluence CM2 D" sheetId="9" r:id="rId9"/>
  </sheets>
  <calcPr calcId="162913"/>
</workbook>
</file>

<file path=xl/calcChain.xml><?xml version="1.0" encoding="utf-8"?>
<calcChain xmlns="http://schemas.openxmlformats.org/spreadsheetml/2006/main">
  <c r="D69" i="9" l="1"/>
  <c r="D68" i="9"/>
  <c r="D66" i="9"/>
  <c r="D65" i="9"/>
  <c r="D64" i="9"/>
  <c r="D63" i="9"/>
  <c r="D62" i="9"/>
  <c r="D67" i="9" s="1"/>
  <c r="D70" i="9" s="1"/>
  <c r="D57" i="9"/>
  <c r="D56" i="9"/>
  <c r="D54" i="9"/>
  <c r="D53" i="9"/>
  <c r="D52" i="9"/>
  <c r="D51" i="9"/>
  <c r="D50" i="9"/>
  <c r="D55" i="9" s="1"/>
  <c r="D58" i="9" s="1"/>
  <c r="D45" i="9"/>
  <c r="D44" i="9"/>
  <c r="D42" i="9"/>
  <c r="D41" i="9"/>
  <c r="D40" i="9"/>
  <c r="D39" i="9"/>
  <c r="D38" i="9"/>
  <c r="D43" i="9" s="1"/>
  <c r="D46" i="9" s="1"/>
  <c r="D69" i="8"/>
  <c r="D68" i="8"/>
  <c r="D66" i="8"/>
  <c r="D65" i="8"/>
  <c r="D64" i="8"/>
  <c r="D63" i="8"/>
  <c r="D62" i="8"/>
  <c r="D67" i="8" s="1"/>
  <c r="D70" i="8" s="1"/>
  <c r="D57" i="8"/>
  <c r="D56" i="8"/>
  <c r="D54" i="8"/>
  <c r="D53" i="8"/>
  <c r="D52" i="8"/>
  <c r="D51" i="8"/>
  <c r="D50" i="8"/>
  <c r="D55" i="8" s="1"/>
  <c r="D58" i="8" s="1"/>
  <c r="D45" i="8"/>
  <c r="D44" i="8"/>
  <c r="D42" i="8"/>
  <c r="D41" i="8"/>
  <c r="D40" i="8"/>
  <c r="D39" i="8"/>
  <c r="D38" i="8"/>
  <c r="D43" i="8" s="1"/>
  <c r="D46" i="8" s="1"/>
  <c r="D69" i="7"/>
  <c r="D68" i="7"/>
  <c r="D66" i="7"/>
  <c r="D65" i="7"/>
  <c r="D64" i="7"/>
  <c r="D63" i="7"/>
  <c r="D62" i="7"/>
  <c r="D67" i="7" s="1"/>
  <c r="D70" i="7" s="1"/>
  <c r="D57" i="7"/>
  <c r="D56" i="7"/>
  <c r="D54" i="7"/>
  <c r="D53" i="7"/>
  <c r="D52" i="7"/>
  <c r="D51" i="7"/>
  <c r="D50" i="7"/>
  <c r="D55" i="7" s="1"/>
  <c r="D58" i="7" s="1"/>
  <c r="D45" i="7"/>
  <c r="D44" i="7"/>
  <c r="D42" i="7"/>
  <c r="D41" i="7"/>
  <c r="D40" i="7"/>
  <c r="D39" i="7"/>
  <c r="D38" i="7"/>
  <c r="D43" i="7" s="1"/>
  <c r="D46" i="7" s="1"/>
  <c r="D69" i="6"/>
  <c r="D68" i="6"/>
  <c r="D66" i="6"/>
  <c r="D65" i="6"/>
  <c r="D64" i="6"/>
  <c r="D63" i="6"/>
  <c r="D62" i="6"/>
  <c r="D67" i="6" s="1"/>
  <c r="D70" i="6" s="1"/>
  <c r="D57" i="6"/>
  <c r="D56" i="6"/>
  <c r="D54" i="6"/>
  <c r="D53" i="6"/>
  <c r="D52" i="6"/>
  <c r="D51" i="6"/>
  <c r="D50" i="6"/>
  <c r="D55" i="6" s="1"/>
  <c r="D58" i="6" s="1"/>
  <c r="D45" i="6"/>
  <c r="D44" i="6"/>
  <c r="D42" i="6"/>
  <c r="D41" i="6"/>
  <c r="D40" i="6"/>
  <c r="D39" i="6"/>
  <c r="D38" i="6"/>
  <c r="D43" i="6" s="1"/>
  <c r="D46" i="6" s="1"/>
  <c r="D69" i="5"/>
  <c r="D68" i="5"/>
  <c r="D66" i="5"/>
  <c r="D65" i="5"/>
  <c r="D64" i="5"/>
  <c r="D63" i="5"/>
  <c r="D62" i="5"/>
  <c r="D67" i="5" s="1"/>
  <c r="D70" i="5" s="1"/>
  <c r="D57" i="5"/>
  <c r="D56" i="5"/>
  <c r="D54" i="5"/>
  <c r="D53" i="5"/>
  <c r="D52" i="5"/>
  <c r="D51" i="5"/>
  <c r="D50" i="5"/>
  <c r="D55" i="5" s="1"/>
  <c r="D58" i="5" s="1"/>
  <c r="D45" i="5"/>
  <c r="D44" i="5"/>
  <c r="D42" i="5"/>
  <c r="D41" i="5"/>
  <c r="D40" i="5"/>
  <c r="D39" i="5"/>
  <c r="D38" i="5"/>
  <c r="D43" i="5" s="1"/>
  <c r="D46" i="5" s="1"/>
  <c r="D69" i="4"/>
  <c r="D68" i="4"/>
  <c r="D66" i="4"/>
  <c r="D65" i="4"/>
  <c r="D64" i="4"/>
  <c r="D63" i="4"/>
  <c r="D62" i="4"/>
  <c r="D67" i="4" s="1"/>
  <c r="D70" i="4" s="1"/>
  <c r="D57" i="4"/>
  <c r="D56" i="4"/>
  <c r="D54" i="4"/>
  <c r="D53" i="4"/>
  <c r="D52" i="4"/>
  <c r="D51" i="4"/>
  <c r="D50" i="4"/>
  <c r="D55" i="4" s="1"/>
  <c r="D58" i="4" s="1"/>
  <c r="D45" i="4"/>
  <c r="D44" i="4"/>
  <c r="D42" i="4"/>
  <c r="D41" i="4"/>
  <c r="D40" i="4"/>
  <c r="D39" i="4"/>
  <c r="D38" i="4"/>
  <c r="D43" i="4" s="1"/>
  <c r="D46" i="4" s="1"/>
  <c r="D69" i="3"/>
  <c r="D68" i="3"/>
  <c r="D66" i="3"/>
  <c r="D65" i="3"/>
  <c r="D64" i="3"/>
  <c r="D63" i="3"/>
  <c r="D62" i="3"/>
  <c r="D67" i="3" s="1"/>
  <c r="D70" i="3" s="1"/>
  <c r="D57" i="3"/>
  <c r="D56" i="3"/>
  <c r="D54" i="3"/>
  <c r="D53" i="3"/>
  <c r="D52" i="3"/>
  <c r="D51" i="3"/>
  <c r="D50" i="3"/>
  <c r="D55" i="3" s="1"/>
  <c r="D58" i="3" s="1"/>
  <c r="D45" i="3"/>
  <c r="D44" i="3"/>
  <c r="D42" i="3"/>
  <c r="D41" i="3"/>
  <c r="D40" i="3"/>
  <c r="D39" i="3"/>
  <c r="D38" i="3"/>
  <c r="D43" i="3" s="1"/>
  <c r="D46" i="3" s="1"/>
  <c r="D69" i="2"/>
  <c r="D68" i="2"/>
  <c r="D66" i="2"/>
  <c r="D65" i="2"/>
  <c r="D64" i="2"/>
  <c r="D63" i="2"/>
  <c r="D62" i="2"/>
  <c r="D67" i="2" s="1"/>
  <c r="D70" i="2" s="1"/>
  <c r="D57" i="2"/>
  <c r="D56" i="2"/>
  <c r="D54" i="2"/>
  <c r="D53" i="2"/>
  <c r="D52" i="2"/>
  <c r="D51" i="2"/>
  <c r="D50" i="2"/>
  <c r="D55" i="2" s="1"/>
  <c r="D58" i="2" s="1"/>
  <c r="D45" i="2"/>
  <c r="D44" i="2"/>
  <c r="D42" i="2"/>
  <c r="D41" i="2"/>
  <c r="D40" i="2"/>
  <c r="D39" i="2"/>
  <c r="D38" i="2"/>
  <c r="D43" i="2" s="1"/>
  <c r="D46" i="2" s="1"/>
  <c r="D69" i="1"/>
  <c r="D68" i="1"/>
  <c r="D66" i="1"/>
  <c r="D65" i="1"/>
  <c r="D64" i="1"/>
  <c r="D63" i="1"/>
  <c r="D62" i="1"/>
  <c r="D67" i="1" s="1"/>
  <c r="D70" i="1" s="1"/>
  <c r="D57" i="1"/>
  <c r="D56" i="1"/>
  <c r="D54" i="1"/>
  <c r="D53" i="1"/>
  <c r="D52" i="1"/>
  <c r="D51" i="1"/>
  <c r="D50" i="1"/>
  <c r="D55" i="1" s="1"/>
  <c r="D58" i="1" s="1"/>
  <c r="D45" i="1"/>
  <c r="D44" i="1"/>
  <c r="D42" i="1"/>
  <c r="D41" i="1"/>
  <c r="D40" i="1"/>
  <c r="D39" i="1"/>
  <c r="D38" i="1"/>
  <c r="D43" i="1" s="1"/>
  <c r="D46" i="1" s="1"/>
</calcChain>
</file>

<file path=xl/sharedStrings.xml><?xml version="1.0" encoding="utf-8"?>
<sst xmlns="http://schemas.openxmlformats.org/spreadsheetml/2006/main" count="714" uniqueCount="304">
  <si>
    <t>Nom de l'enseignant-e</t>
  </si>
  <si>
    <t>Mme JOSEPH/Mr NICOLE</t>
  </si>
  <si>
    <t>Classe</t>
  </si>
  <si>
    <t>CE1A et B</t>
  </si>
  <si>
    <t xml:space="preserve">Nom </t>
  </si>
  <si>
    <t>Prénom</t>
  </si>
  <si>
    <t>MCLM octobre 2020</t>
  </si>
  <si>
    <t>MCLM janvier 2021</t>
  </si>
  <si>
    <t>MCLM mai 2021</t>
  </si>
  <si>
    <t>Observations</t>
  </si>
  <si>
    <t>CYPRE</t>
  </si>
  <si>
    <t>Erwan</t>
  </si>
  <si>
    <t>DEGLIAME</t>
  </si>
  <si>
    <t>Camilla</t>
  </si>
  <si>
    <t>JOSEPH</t>
  </si>
  <si>
    <t>Naïca</t>
  </si>
  <si>
    <t>LAGUERRE HYPPOLITE</t>
  </si>
  <si>
    <t>Ethan</t>
  </si>
  <si>
    <t>LOUIS</t>
  </si>
  <si>
    <t>MORGAN</t>
  </si>
  <si>
    <t>LOUISSAINT</t>
  </si>
  <si>
    <t>Yanis</t>
  </si>
  <si>
    <t>LYMAT</t>
  </si>
  <si>
    <t>Shayna</t>
  </si>
  <si>
    <t>RADJOU CHANTILLY</t>
  </si>
  <si>
    <t>DJAHYANN</t>
  </si>
  <si>
    <t>ROBINSON</t>
  </si>
  <si>
    <t>Talyah</t>
  </si>
  <si>
    <t>ZHAN</t>
  </si>
  <si>
    <t>Michel</t>
  </si>
  <si>
    <t>BONNET</t>
  </si>
  <si>
    <t>Sibylle</t>
  </si>
  <si>
    <t>BRAGA PINTO</t>
  </si>
  <si>
    <t>Daniel</t>
  </si>
  <si>
    <t>CAFFIER</t>
  </si>
  <si>
    <t>Léna</t>
  </si>
  <si>
    <t>CHAINON</t>
  </si>
  <si>
    <t>Talyssa</t>
  </si>
  <si>
    <t>CUNIBERTI</t>
  </si>
  <si>
    <t>Johan</t>
  </si>
  <si>
    <t>DECALF</t>
  </si>
  <si>
    <t>MAILIE</t>
  </si>
  <si>
    <t>LEMBERG</t>
  </si>
  <si>
    <t>IRAINO</t>
  </si>
  <si>
    <t>MACIEL DO NASCIMENTO</t>
  </si>
  <si>
    <t>Anndrycky</t>
  </si>
  <si>
    <t>absent</t>
  </si>
  <si>
    <t>MOMPELAT</t>
  </si>
  <si>
    <t>Cataleya</t>
  </si>
  <si>
    <t>ST VIL</t>
  </si>
  <si>
    <t>Abdias</t>
  </si>
  <si>
    <t>WARIDJAN</t>
  </si>
  <si>
    <t>DIAMOND</t>
  </si>
  <si>
    <t>Ecole                                                                                     Evaluation de fluence octobre 2020</t>
  </si>
  <si>
    <t>CE2</t>
  </si>
  <si>
    <t>MCLM &lt; 40</t>
  </si>
  <si>
    <t>40 ≤ MCLM ≤ 69</t>
  </si>
  <si>
    <t>70 ≤ MCLM ≤ 80</t>
  </si>
  <si>
    <t>81 ≤ MCLM ≤ 101</t>
  </si>
  <si>
    <t>MCLM &gt; 101</t>
  </si>
  <si>
    <t>TOTAL élèves évalués</t>
  </si>
  <si>
    <t>Non évaluables</t>
  </si>
  <si>
    <t>Absents</t>
  </si>
  <si>
    <t>TOTAL classe</t>
  </si>
  <si>
    <t>Ecole                                                                                     Evaluation de fluence janvier 2021</t>
  </si>
  <si>
    <t>Ecole                                                                                     Evaluation de fluence mai 2021</t>
  </si>
  <si>
    <t>Mme BAZILE</t>
  </si>
  <si>
    <t>CE2A</t>
  </si>
  <si>
    <t>ADRIEN</t>
  </si>
  <si>
    <t>Nelsonne</t>
  </si>
  <si>
    <t>ALI</t>
  </si>
  <si>
    <t>Adora</t>
  </si>
  <si>
    <t>ANICA</t>
  </si>
  <si>
    <t>Keyliss</t>
  </si>
  <si>
    <t>BEAUFORT</t>
  </si>
  <si>
    <t>Stéphane</t>
  </si>
  <si>
    <t>BEJUY CHERFILY</t>
  </si>
  <si>
    <t>Déborah</t>
  </si>
  <si>
    <t>BENJO DE CARVALHO</t>
  </si>
  <si>
    <t>Kaio</t>
  </si>
  <si>
    <t>DA SILVA DOS SANTOS</t>
  </si>
  <si>
    <t>Miguel</t>
  </si>
  <si>
    <t>DOMART</t>
  </si>
  <si>
    <t>Amélie</t>
  </si>
  <si>
    <t>EUGENIE--JEANNE</t>
  </si>
  <si>
    <t>Noann</t>
  </si>
  <si>
    <t>Non Evaluable</t>
  </si>
  <si>
    <t>JEAN</t>
  </si>
  <si>
    <t>Fednia</t>
  </si>
  <si>
    <t>MARSHALL</t>
  </si>
  <si>
    <t>Kylian</t>
  </si>
  <si>
    <t>MATTA DILONE</t>
  </si>
  <si>
    <t>ROLFY</t>
  </si>
  <si>
    <t>MEYER</t>
  </si>
  <si>
    <t>Cécilhia</t>
  </si>
  <si>
    <t>Absent</t>
  </si>
  <si>
    <t>NASCIMENTO GAMA</t>
  </si>
  <si>
    <t>Thaylanna</t>
  </si>
  <si>
    <t>NOEL</t>
  </si>
  <si>
    <t>Nahyra</t>
  </si>
  <si>
    <t>OLLIER</t>
  </si>
  <si>
    <t>MAXIME</t>
  </si>
  <si>
    <t>PINHEIRO SOARES </t>
  </si>
  <si>
    <t>RERISON</t>
  </si>
  <si>
    <t>RODRIGUEZ LOPEZ</t>
  </si>
  <si>
    <t>Aismar</t>
  </si>
  <si>
    <t>SAMPAIO DIAS</t>
  </si>
  <si>
    <t>Rebecca</t>
  </si>
  <si>
    <t>SOUMAORO</t>
  </si>
  <si>
    <t>Warren</t>
  </si>
  <si>
    <t>SYLVESTRE</t>
  </si>
  <si>
    <t>SAMUEL</t>
  </si>
  <si>
    <t>Mr PLACIDE</t>
  </si>
  <si>
    <t>CE2B</t>
  </si>
  <si>
    <t>BRAGA DIAS</t>
  </si>
  <si>
    <t>Sarah</t>
  </si>
  <si>
    <t>CAJAZEIRA DA SILVA</t>
  </si>
  <si>
    <t>François</t>
  </si>
  <si>
    <t>COULON</t>
  </si>
  <si>
    <t>Esteban</t>
  </si>
  <si>
    <t>DA SILVA LEITE</t>
  </si>
  <si>
    <t>Jean-Edward</t>
  </si>
  <si>
    <t>ULIS</t>
  </si>
  <si>
    <t>DE MELO OLIVEIRA</t>
  </si>
  <si>
    <t>Gabrielle</t>
  </si>
  <si>
    <t>EPETU--TALOEKAIDOE</t>
  </si>
  <si>
    <t>Kévin</t>
  </si>
  <si>
    <t>FERREIRA DA COSTA</t>
  </si>
  <si>
    <t>Thaylan</t>
  </si>
  <si>
    <t>FURRER</t>
  </si>
  <si>
    <t>Kenzo</t>
  </si>
  <si>
    <t>Marley</t>
  </si>
  <si>
    <t>JUSTE</t>
  </si>
  <si>
    <t>Noah</t>
  </si>
  <si>
    <t>MAHY</t>
  </si>
  <si>
    <t>Mélhy-An</t>
  </si>
  <si>
    <t>PETIOTE</t>
  </si>
  <si>
    <t>Edmond</t>
  </si>
  <si>
    <t>PINHEIRO DA SILVA</t>
  </si>
  <si>
    <t>Rarison</t>
  </si>
  <si>
    <t>POMPEE</t>
  </si>
  <si>
    <t>Rhoderline-Naika</t>
  </si>
  <si>
    <t>SAUVAGE</t>
  </si>
  <si>
    <t>RUDY</t>
  </si>
  <si>
    <t>SILVA GOMES</t>
  </si>
  <si>
    <t>TAYLER</t>
  </si>
  <si>
    <t>SIQUEIRA BARBOSA</t>
  </si>
  <si>
    <t>GABRIEL</t>
  </si>
  <si>
    <t>SIRONNES-JANVIER</t>
  </si>
  <si>
    <t>SORA-YANNE</t>
  </si>
  <si>
    <t>Dayan</t>
  </si>
  <si>
    <t>TEIXEIRA DA SILVA</t>
  </si>
  <si>
    <t>Prétany</t>
  </si>
  <si>
    <t>VICTOR DELINOIS</t>
  </si>
  <si>
    <t>Lehina</t>
  </si>
  <si>
    <t>VINCENT</t>
  </si>
  <si>
    <t>May-Lan</t>
  </si>
  <si>
    <t>LUCAS Magalie</t>
  </si>
  <si>
    <t>CM1A</t>
  </si>
  <si>
    <t>ADAM DE SOUZA</t>
  </si>
  <si>
    <t>ALESSIA</t>
  </si>
  <si>
    <t>AGROTO</t>
  </si>
  <si>
    <t>JAYAPOURVIH</t>
  </si>
  <si>
    <t>BARDOUX</t>
  </si>
  <si>
    <t>Eyrinn</t>
  </si>
  <si>
    <t>BREMAUD</t>
  </si>
  <si>
    <t>KAINA</t>
  </si>
  <si>
    <t>CAJUSTE</t>
  </si>
  <si>
    <t>Qeïla</t>
  </si>
  <si>
    <t>DESSOURCES</t>
  </si>
  <si>
    <t>Josephine</t>
  </si>
  <si>
    <t>FERREIRA MARTINS</t>
  </si>
  <si>
    <t>Williana</t>
  </si>
  <si>
    <t>FOSSAT</t>
  </si>
  <si>
    <t>GUSTAVE </t>
  </si>
  <si>
    <t>ANNAHY </t>
  </si>
  <si>
    <t>JEAN-FRANCOIS</t>
  </si>
  <si>
    <t>FARAH</t>
  </si>
  <si>
    <t>LAGUERRE HIPPOLYTE</t>
  </si>
  <si>
    <t>GAËTAN</t>
  </si>
  <si>
    <t>Sandrine</t>
  </si>
  <si>
    <t>MACALMONT</t>
  </si>
  <si>
    <t>Skarlet</t>
  </si>
  <si>
    <t>MELO MENEZES--OMAR</t>
  </si>
  <si>
    <t>CRYSTELLE</t>
  </si>
  <si>
    <t>MORDICE</t>
  </si>
  <si>
    <t>YHLANN</t>
  </si>
  <si>
    <t>MORENCY</t>
  </si>
  <si>
    <t>Sidna</t>
  </si>
  <si>
    <t>NESTILE</t>
  </si>
  <si>
    <t>NOLAN</t>
  </si>
  <si>
    <t>ORFEVRES</t>
  </si>
  <si>
    <t>JOSYA</t>
  </si>
  <si>
    <t>PIPEROL</t>
  </si>
  <si>
    <t>Neïssa</t>
  </si>
  <si>
    <t>Nolann</t>
  </si>
  <si>
    <t>SOUVENIR</t>
  </si>
  <si>
    <t>Kendryck</t>
  </si>
  <si>
    <t>Maëlyne</t>
  </si>
  <si>
    <t>THOMAS</t>
  </si>
  <si>
    <t>JADE</t>
  </si>
  <si>
    <t>DJAHYANNE-REINE</t>
  </si>
  <si>
    <t>VINCENTE</t>
  </si>
  <si>
    <t>Kaylinne</t>
  </si>
  <si>
    <t>CM1</t>
  </si>
  <si>
    <t>Mr ZOBDA</t>
  </si>
  <si>
    <t>ANNEIX</t>
  </si>
  <si>
    <t>Mathys</t>
  </si>
  <si>
    <t>BARRATTIER</t>
  </si>
  <si>
    <t>Brunissande</t>
  </si>
  <si>
    <t>BERNARD</t>
  </si>
  <si>
    <t>Nelyane</t>
  </si>
  <si>
    <t>BUISSERETH</t>
  </si>
  <si>
    <t>Olky</t>
  </si>
  <si>
    <t>CAMPBELL</t>
  </si>
  <si>
    <t>CYLLVANN</t>
  </si>
  <si>
    <t>CARIUS SOWAH</t>
  </si>
  <si>
    <t>RILEY</t>
  </si>
  <si>
    <t>DEMEZIER</t>
  </si>
  <si>
    <t>COLD</t>
  </si>
  <si>
    <t>DONE BAEZ</t>
  </si>
  <si>
    <t>RAIBERSON </t>
  </si>
  <si>
    <t>DOS SANTOS</t>
  </si>
  <si>
    <t>Kassya</t>
  </si>
  <si>
    <t>DUMOND</t>
  </si>
  <si>
    <t>Dinio</t>
  </si>
  <si>
    <t>FAUSTIN</t>
  </si>
  <si>
    <t>Kania</t>
  </si>
  <si>
    <t>FELIX</t>
  </si>
  <si>
    <t>Venel Messi</t>
  </si>
  <si>
    <t>FERREIRA MENEZES</t>
  </si>
  <si>
    <t>Kayon</t>
  </si>
  <si>
    <t>GOIN</t>
  </si>
  <si>
    <t>Ladonna</t>
  </si>
  <si>
    <t>HILAIRE</t>
  </si>
  <si>
    <t>Chrismislande</t>
  </si>
  <si>
    <t>HONORE</t>
  </si>
  <si>
    <t>VANESSA</t>
  </si>
  <si>
    <t>JEAN-LOUIS-MATHURIN</t>
  </si>
  <si>
    <t>Dimitry</t>
  </si>
  <si>
    <t>LINGIBE-LOUISANNA</t>
  </si>
  <si>
    <t>LORENZO</t>
  </si>
  <si>
    <t>MAASIE</t>
  </si>
  <si>
    <t>Abena</t>
  </si>
  <si>
    <t>MANLIUS</t>
  </si>
  <si>
    <t>ANAIS</t>
  </si>
  <si>
    <t>MICHEL PIERRE</t>
  </si>
  <si>
    <t>Zoé</t>
  </si>
  <si>
    <t>MONERVILLE</t>
  </si>
  <si>
    <t>GERAYSY</t>
  </si>
  <si>
    <t>N'GUYEN VAN KY</t>
  </si>
  <si>
    <t>Zyan</t>
  </si>
  <si>
    <t>VALTON</t>
  </si>
  <si>
    <t>Victoria</t>
  </si>
  <si>
    <t>CM2</t>
  </si>
  <si>
    <t>MCLM &lt; 72</t>
  </si>
  <si>
    <t>72 ≤ MCLM ≤ 98</t>
  </si>
  <si>
    <t>99 ≤ MCLM ≤ 116</t>
  </si>
  <si>
    <t>117 ≤ MCLM ≤ 141</t>
  </si>
  <si>
    <t>MCLM &gt; 141</t>
  </si>
  <si>
    <t>PIGREE Ghislaine</t>
  </si>
  <si>
    <t>CM2B</t>
  </si>
  <si>
    <t>AMARAL DE LIMA</t>
  </si>
  <si>
    <t>Vinicius</t>
  </si>
  <si>
    <t>Keylann</t>
  </si>
  <si>
    <t>BOSCARIOL</t>
  </si>
  <si>
    <t>YOURI</t>
  </si>
  <si>
    <t>CAETANO NUNES</t>
  </si>
  <si>
    <t>HENZO</t>
  </si>
  <si>
    <t>CHELOUDIAKOFF</t>
  </si>
  <si>
    <t>COUTURIER</t>
  </si>
  <si>
    <t>Moïra</t>
  </si>
  <si>
    <t>DA SORTE CORREA </t>
  </si>
  <si>
    <t>DE SOUZA BRITO</t>
  </si>
  <si>
    <t>Jhulian</t>
  </si>
  <si>
    <t>RAIBER</t>
  </si>
  <si>
    <t>UPE2A</t>
  </si>
  <si>
    <t>FERREIRA SOARES</t>
  </si>
  <si>
    <t>Ayala</t>
  </si>
  <si>
    <t>Absente</t>
  </si>
  <si>
    <t>GEFFRARD</t>
  </si>
  <si>
    <t>Alain</t>
  </si>
  <si>
    <t>HARTINO</t>
  </si>
  <si>
    <t>Shamya</t>
  </si>
  <si>
    <t>MARC-LAURENS</t>
  </si>
  <si>
    <t>HIPPOLYTE</t>
  </si>
  <si>
    <t>Nolan</t>
  </si>
  <si>
    <t>JEAN CHARLES</t>
  </si>
  <si>
    <t>SHENICKA</t>
  </si>
  <si>
    <t>LABAYE</t>
  </si>
  <si>
    <t>Selma</t>
  </si>
  <si>
    <t>LORESTAL (SEPHO)</t>
  </si>
  <si>
    <t>ROODSON</t>
  </si>
  <si>
    <t>MAIA DE ARAUJO</t>
  </si>
  <si>
    <t>Kay</t>
  </si>
  <si>
    <t>MICHEL</t>
  </si>
  <si>
    <t>PIERRE</t>
  </si>
  <si>
    <t>Josephe</t>
  </si>
  <si>
    <t>RIMANE</t>
  </si>
  <si>
    <t>MAÏSA</t>
  </si>
  <si>
    <t>Non évaluable</t>
  </si>
  <si>
    <t>SAINT-JUST</t>
  </si>
  <si>
    <t>Antony</t>
  </si>
  <si>
    <t>BASTIEN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</si>
</sst>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indexed="64"/>
      <name val="Times New Roman"/>
    </font>
    <font>
      <sz val="11"/>
      <color indexed="64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  <font>
      <sz val="11"/>
      <color indexed="64"/>
      <name val="Calibri"/>
    </font>
  </fonts>
  <fills count="13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62"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0000000000003E-2"/>
          <c:y val="2.954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000000000002"/>
          <c:y val="0.15318999999999999"/>
          <c:w val="0.40287000000000001"/>
          <c:h val="0.671449999999999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22-4544-847F-9E353BD1AA3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22-4544-847F-9E353BD1AA3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022-4544-847F-9E353BD1AA3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022-4544-847F-9E353BD1AA3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022-4544-847F-9E353BD1AA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 et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A et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22-4544-847F-9E353BD1AA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9D-4394-91E8-D3E3B255E81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9D-4394-91E8-D3E3B255E81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69D-4394-91E8-D3E3B255E81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69D-4394-91E8-D3E3B255E81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69D-4394-91E8-D3E3B255E81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B'!$D$38:$D$42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9D-4394-91E8-D3E3B255E81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82-4EA8-A379-86B45E5E8CC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82-4EA8-A379-86B45E5E8CC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82-4EA8-A379-86B45E5E8CC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182-4EA8-A379-86B45E5E8CC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182-4EA8-A379-86B45E5E8CC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82-4EA8-A379-86B45E5E8C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5A-42ED-B608-C6537A8AE28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5A-42ED-B608-C6537A8AE28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65A-42ED-B608-C6537A8AE28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65A-42ED-B608-C6537A8AE28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65A-42ED-B608-C6537A8AE2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5A-42ED-B608-C6537A8AE2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C3-4530-8696-704D22EA082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C3-4530-8696-704D22EA082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8C3-4530-8696-704D22EA082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8C3-4530-8696-704D22EA082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8C3-4530-8696-704D22EA082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A'!$D$38:$D$42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C3-4530-8696-704D22EA08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42-44DA-9070-CEB118BED6C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42-44DA-9070-CEB118BED6C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42-44DA-9070-CEB118BED6C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D42-44DA-9070-CEB118BED6C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D42-44DA-9070-CEB118BED6C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42-44DA-9070-CEB118BED6C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0E-446A-9AF3-D921FE38EE5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0E-446A-9AF3-D921FE38EE5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90E-446A-9AF3-D921FE38EE5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90E-446A-9AF3-D921FE38EE5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90E-446A-9AF3-D921FE38EE5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0E-446A-9AF3-D921FE38EE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89-47BF-9F51-4D6FA94C404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89-47BF-9F51-4D6FA94C404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89-47BF-9F51-4D6FA94C404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589-47BF-9F51-4D6FA94C404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589-47BF-9F51-4D6FA94C404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'!$D$38:$D$42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89-47BF-9F51-4D6FA94C404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0-428B-8246-295E750DEE8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0-428B-8246-295E750DEE8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0-428B-8246-295E750DEE8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0-428B-8246-295E750DEE8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0-428B-8246-295E750DEE8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30-428B-8246-295E750DEE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C29-4EFE-8072-40E64243BDF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29-4EFE-8072-40E64243BDF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C29-4EFE-8072-40E64243BDF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C29-4EFE-8072-40E64243BDF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C29-4EFE-8072-40E64243BDF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29-4EFE-8072-40E64243BDF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6B2-4CEF-B4B6-322071DF881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6B2-4CEF-B4B6-322071DF881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6B2-4CEF-B4B6-322071DF881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6B2-4CEF-B4B6-322071DF881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6B2-4CEF-B4B6-322071DF88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CM2 B'!$C$38:$C$42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B'!$D$38:$D$42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B2-4CEF-B4B6-322071DF881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9D-4BD4-A33B-65F8FC1A961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19D-4BD4-A33B-65F8FC1A961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19D-4BD4-A33B-65F8FC1A961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19D-4BD4-A33B-65F8FC1A961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19D-4BD4-A33B-65F8FC1A961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 et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A et B'!$D$50:$D$54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9D-4BD4-A33B-65F8FC1A961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8D-4146-AE0B-A1977091001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8D-4146-AE0B-A1977091001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8D-4146-AE0B-A1977091001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8D-4146-AE0B-A1977091001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D8D-4146-AE0B-A1977091001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CM2 B'!$C$50:$C$54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8D-4146-AE0B-A1977091001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E2-4AA5-9F58-4F80D0F389A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E2-4AA5-9F58-4F80D0F389A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E2-4AA5-9F58-4F80D0F389A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E2-4AA5-9F58-4F80D0F389A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E2-4AA5-9F58-4F80D0F389A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E2-4AA5-9F58-4F80D0F389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60-4AA5-B930-9C3ECD99BB9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60-4AA5-B930-9C3ECD99BB9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60-4AA5-B930-9C3ECD99BB9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60-4AA5-B930-9C3ECD99BB9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60-4AA5-B930-9C3ECD99BB9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60-4AA5-B930-9C3ECD99BB9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0E-4F2C-B759-0EF257CC18B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0E-4F2C-B759-0EF257CC18B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0E-4F2C-B759-0EF257CC18B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80E-4F2C-B759-0EF257CC18B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80E-4F2C-B759-0EF257CC18B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0E-4F2C-B759-0EF257CC18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C5-420B-B83F-732202FB094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C5-420B-B83F-732202FB094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C5-420B-B83F-732202FB094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C5-420B-B83F-732202FB094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EC5-420B-B83F-732202FB094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C5-420B-B83F-732202FB094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22-430A-82A9-7E4866313EB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22-430A-82A9-7E4866313EB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22-430A-82A9-7E4866313EB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422-430A-82A9-7E4866313EB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422-430A-82A9-7E4866313EB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22-430A-82A9-7E4866313E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5E-4CAF-AED4-BF2D2F67382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5E-4CAF-AED4-BF2D2F67382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5E-4CAF-AED4-BF2D2F67382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5E-4CAF-AED4-BF2D2F67382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5E-4CAF-AED4-BF2D2F67382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5E-4CAF-AED4-BF2D2F67382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C0-4487-931B-54FE56EDCED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C0-4487-931B-54FE56EDCED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C0-4487-931B-54FE56EDCED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C0-4487-931B-54FE56EDCED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C0-4487-931B-54FE56EDCED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C0-4487-931B-54FE56EDCED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DA-40FD-9E3A-91B4B14DABC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DA-40FD-9E3A-91B4B14DABC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DA-40FD-9E3A-91B4B14DABC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DA-40FD-9E3A-91B4B14DABC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4DA-40FD-9E3A-91B4B14DABC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 et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A et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DA-40FD-9E3A-91B4B14DABC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0000000000003E-2"/>
          <c:y val="2.954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000000000002"/>
          <c:y val="0.15318999999999999"/>
          <c:w val="0.40287000000000001"/>
          <c:h val="0.671449999999999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09-47BD-82AA-48F8BF11D21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09-47BD-82AA-48F8BF11D21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909-47BD-82AA-48F8BF11D21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909-47BD-82AA-48F8BF11D21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909-47BD-82AA-48F8BF11D21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C et D'!$C$38:$C$42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C et D'!$D$38:$D$42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09-47BD-82AA-48F8BF11D2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15-4CF6-8776-7AB373DEDCC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15-4CF6-8776-7AB373DEDCC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15-4CF6-8776-7AB373DEDCC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15-4CF6-8776-7AB373DEDCC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15-4CF6-8776-7AB373DEDCC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C et D'!$C$50:$C$54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C et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15-4CF6-8776-7AB373DEDCC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E9-421F-8AA4-31D94818D81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E9-421F-8AA4-31D94818D81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FE9-421F-8AA4-31D94818D81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FE9-421F-8AA4-31D94818D81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FE9-421F-8AA4-31D94818D81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C et D'!$C$62:$C$66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C et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E9-421F-8AA4-31D94818D8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4F5-4A97-8A31-2AD5D89667DF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4F5-4A97-8A31-2AD5D89667DF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4F5-4A97-8A31-2AD5D89667DF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F5-4A97-8A31-2AD5D89667DF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4F5-4A97-8A31-2AD5D89667D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A'!$D$38:$D$42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F5-4A97-8A31-2AD5D89667D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77-475D-AA5E-99E6CEE6F7A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77-475D-AA5E-99E6CEE6F7A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77-475D-AA5E-99E6CEE6F7A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D77-475D-AA5E-99E6CEE6F7A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D77-475D-AA5E-99E6CEE6F7A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77-475D-AA5E-99E6CEE6F7A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E9-41AD-AB21-FC2B201B7D8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E9-41AD-AB21-FC2B201B7D8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1E9-41AD-AB21-FC2B201B7D8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1E9-41AD-AB21-FC2B201B7D8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1E9-41AD-AB21-FC2B201B7D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E9-41AD-AB21-FC2B201B7D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102532</xdr:rowOff>
    </xdr:from>
    <xdr:to>
      <xdr:col>7</xdr:col>
      <xdr:colOff>126063</xdr:colOff>
      <xdr:row>46</xdr:row>
      <xdr:rowOff>145953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221315</xdr:colOff>
      <xdr:row>47</xdr:row>
      <xdr:rowOff>78160</xdr:rowOff>
    </xdr:from>
    <xdr:to>
      <xdr:col>7</xdr:col>
      <xdr:colOff>86844</xdr:colOff>
      <xdr:row>59</xdr:row>
      <xdr:rowOff>89926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284347</xdr:colOff>
      <xdr:row>60</xdr:row>
      <xdr:rowOff>8121</xdr:rowOff>
    </xdr:from>
    <xdr:to>
      <xdr:col>7</xdr:col>
      <xdr:colOff>149876</xdr:colOff>
      <xdr:row>72</xdr:row>
      <xdr:rowOff>19890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102532</xdr:rowOff>
    </xdr:from>
    <xdr:to>
      <xdr:col>7</xdr:col>
      <xdr:colOff>126063</xdr:colOff>
      <xdr:row>46</xdr:row>
      <xdr:rowOff>145953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221315</xdr:colOff>
      <xdr:row>47</xdr:row>
      <xdr:rowOff>78160</xdr:rowOff>
    </xdr:from>
    <xdr:to>
      <xdr:col>7</xdr:col>
      <xdr:colOff>86844</xdr:colOff>
      <xdr:row>59</xdr:row>
      <xdr:rowOff>89926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284347</xdr:colOff>
      <xdr:row>60</xdr:row>
      <xdr:rowOff>8121</xdr:rowOff>
    </xdr:from>
    <xdr:to>
      <xdr:col>7</xdr:col>
      <xdr:colOff>149876</xdr:colOff>
      <xdr:row>72</xdr:row>
      <xdr:rowOff>19890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workbookViewId="0">
      <selection activeCell="J65" sqref="J6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</v>
      </c>
      <c r="F2" s="3" t="s">
        <v>2</v>
      </c>
      <c r="G2" s="5" t="s">
        <v>3</v>
      </c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8">
        <v>1</v>
      </c>
      <c r="C5" s="9" t="s">
        <v>10</v>
      </c>
      <c r="D5" s="9" t="s">
        <v>11</v>
      </c>
      <c r="E5" s="10"/>
      <c r="F5" s="10">
        <v>30</v>
      </c>
      <c r="G5" s="10"/>
      <c r="H5" s="10"/>
    </row>
    <row r="6" spans="2:8" x14ac:dyDescent="0.25">
      <c r="B6" s="8">
        <v>2</v>
      </c>
      <c r="C6" s="9" t="s">
        <v>12</v>
      </c>
      <c r="D6" s="9" t="s">
        <v>13</v>
      </c>
      <c r="E6" s="10"/>
      <c r="F6" s="10">
        <v>65</v>
      </c>
      <c r="G6" s="10"/>
      <c r="H6" s="10"/>
    </row>
    <row r="7" spans="2:8" x14ac:dyDescent="0.25">
      <c r="B7" s="8">
        <v>3</v>
      </c>
      <c r="C7" s="9" t="s">
        <v>14</v>
      </c>
      <c r="D7" s="9" t="s">
        <v>15</v>
      </c>
      <c r="E7" s="10"/>
      <c r="F7" s="10">
        <v>61</v>
      </c>
      <c r="G7" s="10"/>
      <c r="H7" s="10"/>
    </row>
    <row r="8" spans="2:8" x14ac:dyDescent="0.25">
      <c r="B8" s="8">
        <v>4</v>
      </c>
      <c r="C8" s="9" t="s">
        <v>16</v>
      </c>
      <c r="D8" s="9" t="s">
        <v>17</v>
      </c>
      <c r="E8" s="10"/>
      <c r="F8" s="10">
        <v>87</v>
      </c>
      <c r="G8" s="10"/>
      <c r="H8" s="10"/>
    </row>
    <row r="9" spans="2:8" ht="15" customHeight="1" x14ac:dyDescent="0.25">
      <c r="B9" s="8">
        <v>5</v>
      </c>
      <c r="C9" s="9" t="s">
        <v>18</v>
      </c>
      <c r="D9" s="9" t="s">
        <v>19</v>
      </c>
      <c r="E9" s="10"/>
      <c r="F9" s="10">
        <v>89</v>
      </c>
      <c r="G9" s="10"/>
      <c r="H9" s="10"/>
    </row>
    <row r="10" spans="2:8" x14ac:dyDescent="0.25">
      <c r="B10" s="8">
        <v>6</v>
      </c>
      <c r="C10" s="9" t="s">
        <v>20</v>
      </c>
      <c r="D10" s="9" t="s">
        <v>21</v>
      </c>
      <c r="E10" s="10"/>
      <c r="F10" s="10">
        <v>96</v>
      </c>
      <c r="G10" s="10"/>
      <c r="H10" s="10"/>
    </row>
    <row r="11" spans="2:8" x14ac:dyDescent="0.25">
      <c r="B11" s="8">
        <v>7</v>
      </c>
      <c r="C11" s="9" t="s">
        <v>22</v>
      </c>
      <c r="D11" s="9" t="s">
        <v>23</v>
      </c>
      <c r="E11" s="10"/>
      <c r="F11" s="10">
        <v>5</v>
      </c>
      <c r="G11" s="10"/>
      <c r="H11" s="10"/>
    </row>
    <row r="12" spans="2:8" x14ac:dyDescent="0.25">
      <c r="B12" s="8">
        <v>8</v>
      </c>
      <c r="C12" s="9" t="s">
        <v>24</v>
      </c>
      <c r="D12" s="9" t="s">
        <v>25</v>
      </c>
      <c r="E12" s="10"/>
      <c r="F12" s="10">
        <v>45</v>
      </c>
      <c r="G12" s="10"/>
      <c r="H12" s="10"/>
    </row>
    <row r="13" spans="2:8" x14ac:dyDescent="0.25">
      <c r="B13" s="8">
        <v>9</v>
      </c>
      <c r="C13" s="9" t="s">
        <v>26</v>
      </c>
      <c r="D13" s="9" t="s">
        <v>27</v>
      </c>
      <c r="E13" s="10"/>
      <c r="F13" s="10">
        <v>30</v>
      </c>
      <c r="G13" s="10"/>
      <c r="H13" s="10"/>
    </row>
    <row r="14" spans="2:8" x14ac:dyDescent="0.25">
      <c r="B14" s="8">
        <v>10</v>
      </c>
      <c r="C14" s="9" t="s">
        <v>28</v>
      </c>
      <c r="D14" s="9" t="s">
        <v>29</v>
      </c>
      <c r="E14" s="10"/>
      <c r="F14" s="10">
        <v>24</v>
      </c>
      <c r="G14" s="10"/>
      <c r="H14" s="10"/>
    </row>
    <row r="15" spans="2:8" x14ac:dyDescent="0.25">
      <c r="B15" s="8">
        <v>11</v>
      </c>
      <c r="C15" s="9" t="s">
        <v>30</v>
      </c>
      <c r="D15" s="9" t="s">
        <v>31</v>
      </c>
      <c r="E15" s="10"/>
      <c r="F15" s="10">
        <v>53</v>
      </c>
      <c r="G15" s="10"/>
      <c r="H15" s="10"/>
    </row>
    <row r="16" spans="2:8" ht="15" customHeight="1" x14ac:dyDescent="0.25">
      <c r="B16" s="8">
        <v>12</v>
      </c>
      <c r="C16" s="9" t="s">
        <v>32</v>
      </c>
      <c r="D16" s="9" t="s">
        <v>33</v>
      </c>
      <c r="E16" s="10"/>
      <c r="F16" s="10">
        <v>48</v>
      </c>
      <c r="G16" s="10"/>
      <c r="H16" s="10"/>
    </row>
    <row r="17" spans="2:8" x14ac:dyDescent="0.25">
      <c r="B17" s="8">
        <v>13</v>
      </c>
      <c r="C17" s="9" t="s">
        <v>34</v>
      </c>
      <c r="D17" s="9" t="s">
        <v>35</v>
      </c>
      <c r="E17" s="10"/>
      <c r="F17" s="10">
        <v>95</v>
      </c>
      <c r="G17" s="10"/>
      <c r="H17" s="10"/>
    </row>
    <row r="18" spans="2:8" x14ac:dyDescent="0.25">
      <c r="B18" s="8">
        <v>14</v>
      </c>
      <c r="C18" s="9" t="s">
        <v>36</v>
      </c>
      <c r="D18" s="9" t="s">
        <v>37</v>
      </c>
      <c r="E18" s="10"/>
      <c r="F18" s="10">
        <v>69</v>
      </c>
      <c r="G18" s="10"/>
      <c r="H18" s="10"/>
    </row>
    <row r="19" spans="2:8" x14ac:dyDescent="0.25">
      <c r="B19" s="8">
        <v>15</v>
      </c>
      <c r="C19" s="9" t="s">
        <v>38</v>
      </c>
      <c r="D19" s="9" t="s">
        <v>39</v>
      </c>
      <c r="E19" s="10"/>
      <c r="F19" s="10">
        <v>60</v>
      </c>
      <c r="G19" s="10"/>
      <c r="H19" s="10"/>
    </row>
    <row r="20" spans="2:8" x14ac:dyDescent="0.25">
      <c r="B20" s="8">
        <v>16</v>
      </c>
      <c r="C20" s="9" t="s">
        <v>40</v>
      </c>
      <c r="D20" s="9" t="s">
        <v>41</v>
      </c>
      <c r="E20" s="10"/>
      <c r="F20" s="10">
        <v>79</v>
      </c>
      <c r="G20" s="10"/>
      <c r="H20" s="10"/>
    </row>
    <row r="21" spans="2:8" x14ac:dyDescent="0.25">
      <c r="B21" s="8">
        <v>17</v>
      </c>
      <c r="C21" s="9" t="s">
        <v>42</v>
      </c>
      <c r="D21" s="9" t="s">
        <v>43</v>
      </c>
      <c r="E21" s="10"/>
      <c r="F21" s="10">
        <v>1</v>
      </c>
      <c r="G21" s="10"/>
      <c r="H21" s="8"/>
    </row>
    <row r="22" spans="2:8" x14ac:dyDescent="0.25">
      <c r="B22" s="8">
        <v>18</v>
      </c>
      <c r="C22" s="9" t="s">
        <v>44</v>
      </c>
      <c r="D22" s="9" t="s">
        <v>45</v>
      </c>
      <c r="E22" s="10"/>
      <c r="F22" s="11" t="s">
        <v>46</v>
      </c>
      <c r="G22" s="10"/>
      <c r="H22" s="8"/>
    </row>
    <row r="23" spans="2:8" x14ac:dyDescent="0.25">
      <c r="B23" s="8">
        <v>19</v>
      </c>
      <c r="C23" s="9" t="s">
        <v>47</v>
      </c>
      <c r="D23" s="9" t="s">
        <v>48</v>
      </c>
      <c r="E23" s="10"/>
      <c r="F23" s="10">
        <v>62</v>
      </c>
      <c r="G23" s="10"/>
      <c r="H23" s="8"/>
    </row>
    <row r="24" spans="2:8" x14ac:dyDescent="0.25">
      <c r="B24" s="8">
        <v>20</v>
      </c>
      <c r="C24" s="9" t="s">
        <v>49</v>
      </c>
      <c r="D24" s="9" t="s">
        <v>50</v>
      </c>
      <c r="E24" s="10"/>
      <c r="F24" s="10">
        <v>60</v>
      </c>
      <c r="G24" s="10"/>
      <c r="H24" s="8"/>
    </row>
    <row r="25" spans="2:8" x14ac:dyDescent="0.25">
      <c r="B25" s="8">
        <v>21</v>
      </c>
      <c r="C25" s="12" t="s">
        <v>51</v>
      </c>
      <c r="D25" s="12" t="s">
        <v>52</v>
      </c>
      <c r="E25" s="10"/>
      <c r="F25" s="8">
        <v>67</v>
      </c>
      <c r="G25" s="8"/>
      <c r="H25" s="8"/>
    </row>
    <row r="26" spans="2:8" x14ac:dyDescent="0.25">
      <c r="B26" s="8">
        <v>22</v>
      </c>
      <c r="E26" s="8"/>
      <c r="F26" s="8"/>
      <c r="G26" s="8"/>
      <c r="H26" s="8"/>
    </row>
    <row r="27" spans="2:8" x14ac:dyDescent="0.25">
      <c r="B27" s="8">
        <v>23</v>
      </c>
      <c r="C27" s="13"/>
      <c r="D27" s="13"/>
      <c r="E27" s="8"/>
      <c r="F27" s="8"/>
      <c r="G27" s="8"/>
      <c r="H27" s="8"/>
    </row>
    <row r="28" spans="2:8" x14ac:dyDescent="0.25">
      <c r="B28" s="8">
        <v>24</v>
      </c>
      <c r="C28" s="13"/>
      <c r="D28" s="13"/>
      <c r="E28" s="10"/>
      <c r="F28" s="10"/>
      <c r="G28" s="10"/>
      <c r="H28" s="8"/>
    </row>
    <row r="29" spans="2:8" x14ac:dyDescent="0.25">
      <c r="B29" s="8">
        <v>25</v>
      </c>
      <c r="C29" s="13"/>
      <c r="D29" s="13"/>
      <c r="E29" s="8"/>
      <c r="F29" s="10"/>
      <c r="G29" s="10"/>
      <c r="H29" s="8"/>
    </row>
    <row r="30" spans="2:8" x14ac:dyDescent="0.25">
      <c r="B30" s="8">
        <v>26</v>
      </c>
      <c r="C30" s="13"/>
      <c r="D30" s="13"/>
      <c r="E30" s="10"/>
      <c r="F30" s="10"/>
      <c r="G30" s="10"/>
      <c r="H30" s="8"/>
    </row>
    <row r="31" spans="2:8" x14ac:dyDescent="0.25">
      <c r="B31" s="8">
        <v>27</v>
      </c>
      <c r="C31" s="3"/>
      <c r="D31" s="3"/>
      <c r="E31" s="10"/>
      <c r="F31" s="10"/>
      <c r="G31" s="10"/>
      <c r="H31" s="8"/>
    </row>
    <row r="32" spans="2:8" x14ac:dyDescent="0.25">
      <c r="B32" s="8">
        <v>28</v>
      </c>
      <c r="C32" s="3"/>
      <c r="D32" s="3"/>
      <c r="E32" s="10"/>
      <c r="F32" s="10"/>
      <c r="G32" s="10"/>
      <c r="H32" s="8"/>
    </row>
    <row r="33" spans="2:8" x14ac:dyDescent="0.25">
      <c r="B33" s="8">
        <v>29</v>
      </c>
      <c r="C33" s="14"/>
      <c r="D33" s="14"/>
      <c r="E33" s="10"/>
      <c r="F33" s="10"/>
      <c r="G33" s="10"/>
      <c r="H33" s="8"/>
    </row>
    <row r="34" spans="2:8" x14ac:dyDescent="0.25">
      <c r="B34" s="8">
        <v>30</v>
      </c>
      <c r="C34" s="3"/>
      <c r="D34" s="3"/>
      <c r="E34" s="10"/>
      <c r="F34" s="10"/>
      <c r="G34" s="10"/>
      <c r="H34" s="8"/>
    </row>
    <row r="35" spans="2:8" x14ac:dyDescent="0.25">
      <c r="B35" s="2"/>
      <c r="E35" s="2"/>
    </row>
    <row r="36" spans="2:8" x14ac:dyDescent="0.25">
      <c r="C36" s="15"/>
    </row>
    <row r="37" spans="2:8" ht="45" x14ac:dyDescent="0.25">
      <c r="C37" s="10" t="s">
        <v>53</v>
      </c>
      <c r="D37" s="10" t="s">
        <v>54</v>
      </c>
      <c r="E37" s="16"/>
    </row>
    <row r="38" spans="2:8" x14ac:dyDescent="0.25">
      <c r="C38" s="17" t="s">
        <v>55</v>
      </c>
      <c r="D38" s="8">
        <f>COUNTIF(E5:E34,"&lt;40")</f>
        <v>0</v>
      </c>
      <c r="E38" s="2"/>
    </row>
    <row r="39" spans="2:8" x14ac:dyDescent="0.25">
      <c r="C39" s="18" t="s">
        <v>56</v>
      </c>
      <c r="D39" s="8">
        <f>SUMPRODUCT((E5:E34&gt;=40)*(E5:E34&lt;=69))</f>
        <v>0</v>
      </c>
      <c r="E39" s="2"/>
    </row>
    <row r="40" spans="2:8" x14ac:dyDescent="0.25">
      <c r="C40" s="19" t="s">
        <v>57</v>
      </c>
      <c r="D40" s="8">
        <f>SUMPRODUCT((E5:E34&gt;=70)*(E5:E34&lt;=80))</f>
        <v>0</v>
      </c>
      <c r="E40" s="2"/>
    </row>
    <row r="41" spans="2:8" x14ac:dyDescent="0.25">
      <c r="C41" s="20" t="s">
        <v>58</v>
      </c>
      <c r="D41" s="8">
        <f>SUMPRODUCT((E5:E34&gt;=81)*(E5:E34&lt;=101))</f>
        <v>0</v>
      </c>
      <c r="E41" s="2"/>
    </row>
    <row r="42" spans="2:8" x14ac:dyDescent="0.25">
      <c r="C42" s="21" t="s">
        <v>59</v>
      </c>
      <c r="D42" s="8">
        <f>COUNTIF(E5:E34,"&gt;101")</f>
        <v>0</v>
      </c>
      <c r="E42" s="2"/>
    </row>
    <row r="43" spans="2:8" x14ac:dyDescent="0.25">
      <c r="C43" s="22" t="s">
        <v>60</v>
      </c>
      <c r="D43" s="23">
        <f>SUM(D38:D42)</f>
        <v>0</v>
      </c>
      <c r="E43" s="2"/>
    </row>
    <row r="44" spans="2:8" x14ac:dyDescent="0.25">
      <c r="C44" s="24" t="s">
        <v>61</v>
      </c>
      <c r="D44" s="25">
        <f>COUNTIF(E5:E34,"Non évaluable")</f>
        <v>0</v>
      </c>
      <c r="E44" s="2"/>
    </row>
    <row r="45" spans="2:8" x14ac:dyDescent="0.25">
      <c r="C45" s="26" t="s">
        <v>62</v>
      </c>
      <c r="D45" s="8">
        <f>COUNTIF(E5:E34,"Absent")</f>
        <v>0</v>
      </c>
      <c r="E45" s="2"/>
    </row>
    <row r="46" spans="2:8" x14ac:dyDescent="0.25">
      <c r="C46" s="22" t="s">
        <v>63</v>
      </c>
      <c r="D46" s="23">
        <f>SUM(D43:D45)</f>
        <v>0</v>
      </c>
      <c r="E46" s="2"/>
    </row>
    <row r="49" spans="3:4" ht="45" x14ac:dyDescent="0.25">
      <c r="C49" s="10" t="s">
        <v>64</v>
      </c>
      <c r="D49" s="10" t="s">
        <v>54</v>
      </c>
    </row>
    <row r="50" spans="3:4" x14ac:dyDescent="0.25">
      <c r="C50" s="17" t="s">
        <v>55</v>
      </c>
      <c r="D50" s="8">
        <f>COUNTIF(F5:F34,"&lt;40")</f>
        <v>5</v>
      </c>
    </row>
    <row r="51" spans="3:4" x14ac:dyDescent="0.25">
      <c r="C51" s="18" t="s">
        <v>56</v>
      </c>
      <c r="D51" s="8">
        <f>SUMPRODUCT((F5:F34&gt;=40)*(F5:F34&lt;=69))</f>
        <v>10</v>
      </c>
    </row>
    <row r="52" spans="3:4" x14ac:dyDescent="0.25">
      <c r="C52" s="19" t="s">
        <v>57</v>
      </c>
      <c r="D52" s="8">
        <f>SUMPRODUCT((F5:F34&gt;=70)*(F5:F34&lt;=80))</f>
        <v>1</v>
      </c>
    </row>
    <row r="53" spans="3:4" x14ac:dyDescent="0.25">
      <c r="C53" s="20" t="s">
        <v>58</v>
      </c>
      <c r="D53" s="8">
        <f>SUMPRODUCT((F5:F34&gt;=81)*(F5:F34&lt;=101))</f>
        <v>4</v>
      </c>
    </row>
    <row r="54" spans="3:4" x14ac:dyDescent="0.25">
      <c r="C54" s="21" t="s">
        <v>59</v>
      </c>
      <c r="D54" s="8">
        <f>COUNTIF(F5:F34,"&gt;101")</f>
        <v>0</v>
      </c>
    </row>
    <row r="55" spans="3:4" x14ac:dyDescent="0.25">
      <c r="C55" s="22" t="s">
        <v>60</v>
      </c>
      <c r="D55" s="23">
        <f>SUM(D50:D54)</f>
        <v>20</v>
      </c>
    </row>
    <row r="56" spans="3:4" x14ac:dyDescent="0.25">
      <c r="C56" s="24" t="s">
        <v>61</v>
      </c>
      <c r="D56" s="25">
        <f>COUNTIF(F5:F34,"Non évaluable")</f>
        <v>0</v>
      </c>
    </row>
    <row r="57" spans="3:4" x14ac:dyDescent="0.25">
      <c r="C57" s="26" t="s">
        <v>62</v>
      </c>
      <c r="D57" s="8">
        <f>COUNTIF(F5:F34,"Absent")</f>
        <v>1</v>
      </c>
    </row>
    <row r="58" spans="3:4" x14ac:dyDescent="0.25">
      <c r="C58" s="22" t="s">
        <v>63</v>
      </c>
      <c r="D58" s="23">
        <f>SUM(D55:D57)</f>
        <v>21</v>
      </c>
    </row>
    <row r="61" spans="3:4" ht="45" x14ac:dyDescent="0.25">
      <c r="C61" s="10" t="s">
        <v>65</v>
      </c>
      <c r="D61" s="10" t="s">
        <v>54</v>
      </c>
    </row>
    <row r="62" spans="3:4" x14ac:dyDescent="0.25">
      <c r="C62" s="17" t="s">
        <v>55</v>
      </c>
      <c r="D62" s="8">
        <f>COUNTIF(G5:G34,"&lt;40")</f>
        <v>0</v>
      </c>
    </row>
    <row r="63" spans="3:4" x14ac:dyDescent="0.25">
      <c r="C63" s="18" t="s">
        <v>56</v>
      </c>
      <c r="D63" s="8">
        <f>SUMPRODUCT((G5:G34&gt;=40)*(G5:G34&lt;=69))</f>
        <v>0</v>
      </c>
    </row>
    <row r="64" spans="3:4" x14ac:dyDescent="0.25">
      <c r="C64" s="19" t="s">
        <v>57</v>
      </c>
      <c r="D64" s="8">
        <f>SUMPRODUCT((G5:G34&gt;=70)*(G5:G34&lt;=80))</f>
        <v>0</v>
      </c>
    </row>
    <row r="65" spans="3:4" x14ac:dyDescent="0.25">
      <c r="C65" s="20" t="s">
        <v>58</v>
      </c>
      <c r="D65" s="8">
        <f>SUMPRODUCT((G5:G34&gt;=81)*(G5:G34&lt;=101))</f>
        <v>0</v>
      </c>
    </row>
    <row r="66" spans="3:4" x14ac:dyDescent="0.25">
      <c r="C66" s="21" t="s">
        <v>59</v>
      </c>
      <c r="D66" s="8">
        <f>COUNTIF(G5:G34,"&gt;101")</f>
        <v>0</v>
      </c>
    </row>
    <row r="67" spans="3:4" x14ac:dyDescent="0.25">
      <c r="C67" s="22" t="s">
        <v>60</v>
      </c>
      <c r="D67" s="23">
        <f>SUM(D62:D66)</f>
        <v>0</v>
      </c>
    </row>
    <row r="68" spans="3:4" x14ac:dyDescent="0.25">
      <c r="C68" s="24" t="s">
        <v>61</v>
      </c>
      <c r="D68" s="25">
        <f>COUNTIF(G5:G34,"Non évaluable")</f>
        <v>0</v>
      </c>
    </row>
    <row r="69" spans="3:4" x14ac:dyDescent="0.25">
      <c r="C69" s="26" t="s">
        <v>62</v>
      </c>
      <c r="D69" s="8">
        <f>COUNTIF(G5:G34,"Absent")</f>
        <v>0</v>
      </c>
    </row>
    <row r="70" spans="3:4" x14ac:dyDescent="0.25">
      <c r="C70" s="22" t="s">
        <v>63</v>
      </c>
      <c r="D70" s="23">
        <f>SUM(D67:D69)</f>
        <v>0</v>
      </c>
    </row>
  </sheetData>
  <conditionalFormatting sqref="E5:G34">
    <cfRule type="cellIs" dxfId="161" priority="14" operator="greaterThan">
      <formula>101</formula>
    </cfRule>
  </conditionalFormatting>
  <conditionalFormatting sqref="E5:G34">
    <cfRule type="cellIs" dxfId="160" priority="13" operator="between">
      <formula>81</formula>
      <formula>101</formula>
    </cfRule>
  </conditionalFormatting>
  <conditionalFormatting sqref="E5:G34">
    <cfRule type="cellIs" dxfId="159" priority="12" operator="between">
      <formula>70</formula>
      <formula>80</formula>
    </cfRule>
  </conditionalFormatting>
  <conditionalFormatting sqref="E5:G34">
    <cfRule type="cellIs" dxfId="158" priority="11" operator="between">
      <formula>40</formula>
      <formula>69</formula>
    </cfRule>
  </conditionalFormatting>
  <conditionalFormatting sqref="E5:G34">
    <cfRule type="cellIs" dxfId="157" priority="10" operator="lessThan">
      <formula>40</formula>
    </cfRule>
  </conditionalFormatting>
  <conditionalFormatting sqref="E5:G34">
    <cfRule type="containsText" dxfId="156" priority="9" operator="containsText" text="Absent">
      <formula>NOT(ISERROR(SEARCH("Absent",E5)))</formula>
    </cfRule>
  </conditionalFormatting>
  <conditionalFormatting sqref="E5:G34">
    <cfRule type="containsText" dxfId="155" priority="8" operator="containsText" text="Non évaluable">
      <formula>NOT(ISERROR(SEARCH("Non évaluable",E5)))</formula>
    </cfRule>
  </conditionalFormatting>
  <conditionalFormatting sqref="E30">
    <cfRule type="cellIs" dxfId="154" priority="7" operator="greaterThan">
      <formula>101</formula>
    </cfRule>
  </conditionalFormatting>
  <conditionalFormatting sqref="E30">
    <cfRule type="cellIs" dxfId="153" priority="6" operator="between">
      <formula>81</formula>
      <formula>101</formula>
    </cfRule>
  </conditionalFormatting>
  <conditionalFormatting sqref="E30">
    <cfRule type="cellIs" dxfId="152" priority="5" operator="between">
      <formula>70</formula>
      <formula>80</formula>
    </cfRule>
  </conditionalFormatting>
  <conditionalFormatting sqref="E30">
    <cfRule type="cellIs" dxfId="151" priority="4" operator="between">
      <formula>40</formula>
      <formula>69</formula>
    </cfRule>
  </conditionalFormatting>
  <conditionalFormatting sqref="E30">
    <cfRule type="cellIs" dxfId="150" priority="3" operator="lessThan">
      <formula>40</formula>
    </cfRule>
  </conditionalFormatting>
  <conditionalFormatting sqref="E30">
    <cfRule type="containsText" dxfId="149" priority="2" operator="containsText" text="Absent">
      <formula>NOT(ISERROR(SEARCH("Absent",E30)))</formula>
    </cfRule>
  </conditionalFormatting>
  <conditionalFormatting sqref="E30">
    <cfRule type="containsText" dxfId="148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workbookViewId="0">
      <selection activeCell="J65" sqref="J6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8" t="s">
        <v>66</v>
      </c>
      <c r="F2" s="3" t="s">
        <v>2</v>
      </c>
      <c r="G2" s="3" t="s">
        <v>67</v>
      </c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8">
        <v>1</v>
      </c>
      <c r="C5" s="27" t="s">
        <v>68</v>
      </c>
      <c r="D5" s="27" t="s">
        <v>69</v>
      </c>
      <c r="E5" s="10">
        <v>56</v>
      </c>
      <c r="F5" s="10"/>
      <c r="G5" s="10"/>
      <c r="H5" s="10"/>
    </row>
    <row r="6" spans="2:8" x14ac:dyDescent="0.25">
      <c r="B6" s="8">
        <v>2</v>
      </c>
      <c r="C6" s="27" t="s">
        <v>70</v>
      </c>
      <c r="D6" s="27" t="s">
        <v>71</v>
      </c>
      <c r="E6" s="10">
        <v>11</v>
      </c>
      <c r="F6" s="10"/>
      <c r="G6" s="10"/>
      <c r="H6" s="10"/>
    </row>
    <row r="7" spans="2:8" x14ac:dyDescent="0.25">
      <c r="B7" s="8">
        <v>3</v>
      </c>
      <c r="C7" s="27" t="s">
        <v>72</v>
      </c>
      <c r="D7" s="27" t="s">
        <v>73</v>
      </c>
      <c r="E7" s="10">
        <v>64</v>
      </c>
      <c r="F7" s="10"/>
      <c r="G7" s="10"/>
      <c r="H7" s="10"/>
    </row>
    <row r="8" spans="2:8" x14ac:dyDescent="0.25">
      <c r="B8" s="8">
        <v>4</v>
      </c>
      <c r="C8" s="27" t="s">
        <v>74</v>
      </c>
      <c r="D8" s="27" t="s">
        <v>75</v>
      </c>
      <c r="E8" s="10">
        <v>28</v>
      </c>
      <c r="F8" s="10"/>
      <c r="G8" s="10"/>
      <c r="H8" s="10"/>
    </row>
    <row r="9" spans="2:8" ht="15" customHeight="1" x14ac:dyDescent="0.25">
      <c r="B9" s="8">
        <v>5</v>
      </c>
      <c r="C9" s="27" t="s">
        <v>76</v>
      </c>
      <c r="D9" s="27" t="s">
        <v>77</v>
      </c>
      <c r="E9" s="10">
        <v>70</v>
      </c>
      <c r="F9" s="10"/>
      <c r="G9" s="10"/>
      <c r="H9" s="10"/>
    </row>
    <row r="10" spans="2:8" x14ac:dyDescent="0.25">
      <c r="B10" s="8">
        <v>6</v>
      </c>
      <c r="C10" s="27" t="s">
        <v>78</v>
      </c>
      <c r="D10" s="27" t="s">
        <v>79</v>
      </c>
      <c r="E10" s="10">
        <v>2</v>
      </c>
      <c r="F10" s="10"/>
      <c r="G10" s="10"/>
      <c r="H10" s="10"/>
    </row>
    <row r="11" spans="2:8" x14ac:dyDescent="0.25">
      <c r="B11" s="8">
        <v>7</v>
      </c>
      <c r="C11" s="27" t="s">
        <v>80</v>
      </c>
      <c r="D11" s="27" t="s">
        <v>81</v>
      </c>
      <c r="E11" s="10">
        <v>69</v>
      </c>
      <c r="F11" s="10"/>
      <c r="G11" s="10"/>
      <c r="H11" s="10"/>
    </row>
    <row r="12" spans="2:8" x14ac:dyDescent="0.25">
      <c r="B12" s="8">
        <v>8</v>
      </c>
      <c r="C12" s="27" t="s">
        <v>82</v>
      </c>
      <c r="D12" s="27" t="s">
        <v>83</v>
      </c>
      <c r="E12" s="10">
        <v>58</v>
      </c>
      <c r="F12" s="10"/>
      <c r="G12" s="10"/>
      <c r="H12" s="10"/>
    </row>
    <row r="13" spans="2:8" x14ac:dyDescent="0.25">
      <c r="B13" s="8">
        <v>9</v>
      </c>
      <c r="C13" s="27" t="s">
        <v>84</v>
      </c>
      <c r="D13" s="27" t="s">
        <v>85</v>
      </c>
      <c r="E13" s="10" t="s">
        <v>86</v>
      </c>
      <c r="F13" s="10"/>
      <c r="G13" s="10"/>
      <c r="H13" s="10"/>
    </row>
    <row r="14" spans="2:8" x14ac:dyDescent="0.25">
      <c r="B14" s="8">
        <v>10</v>
      </c>
      <c r="C14" s="27" t="s">
        <v>87</v>
      </c>
      <c r="D14" s="27" t="s">
        <v>88</v>
      </c>
      <c r="E14" s="10">
        <v>0</v>
      </c>
      <c r="F14" s="10"/>
      <c r="G14" s="10"/>
      <c r="H14" s="10"/>
    </row>
    <row r="15" spans="2:8" x14ac:dyDescent="0.25">
      <c r="B15" s="8">
        <v>11</v>
      </c>
      <c r="C15" s="27" t="s">
        <v>89</v>
      </c>
      <c r="D15" s="27" t="s">
        <v>90</v>
      </c>
      <c r="E15" s="10">
        <v>72</v>
      </c>
      <c r="F15" s="10"/>
      <c r="G15" s="10"/>
      <c r="H15" s="10"/>
    </row>
    <row r="16" spans="2:8" ht="15" customHeight="1" x14ac:dyDescent="0.25">
      <c r="B16" s="8">
        <v>12</v>
      </c>
      <c r="C16" s="27" t="s">
        <v>91</v>
      </c>
      <c r="D16" s="27" t="s">
        <v>92</v>
      </c>
      <c r="E16" s="10">
        <v>3</v>
      </c>
      <c r="F16" s="10"/>
      <c r="G16" s="10"/>
      <c r="H16" s="10"/>
    </row>
    <row r="17" spans="2:8" x14ac:dyDescent="0.25">
      <c r="B17" s="8">
        <v>13</v>
      </c>
      <c r="C17" s="27" t="s">
        <v>93</v>
      </c>
      <c r="D17" s="27" t="s">
        <v>94</v>
      </c>
      <c r="E17" s="10" t="s">
        <v>95</v>
      </c>
      <c r="F17" s="10"/>
      <c r="G17" s="10"/>
      <c r="H17" s="10"/>
    </row>
    <row r="18" spans="2:8" x14ac:dyDescent="0.25">
      <c r="B18" s="8">
        <v>14</v>
      </c>
      <c r="C18" s="27" t="s">
        <v>96</v>
      </c>
      <c r="D18" s="27" t="s">
        <v>97</v>
      </c>
      <c r="E18" s="10">
        <v>8</v>
      </c>
      <c r="F18" s="10"/>
      <c r="G18" s="10"/>
      <c r="H18" s="10"/>
    </row>
    <row r="19" spans="2:8" x14ac:dyDescent="0.25">
      <c r="B19" s="8">
        <v>15</v>
      </c>
      <c r="C19" s="27" t="s">
        <v>98</v>
      </c>
      <c r="D19" s="27" t="s">
        <v>99</v>
      </c>
      <c r="E19" s="10">
        <v>119</v>
      </c>
      <c r="F19" s="10"/>
      <c r="G19" s="10"/>
      <c r="H19" s="10"/>
    </row>
    <row r="20" spans="2:8" x14ac:dyDescent="0.25">
      <c r="B20" s="8">
        <v>16</v>
      </c>
      <c r="C20" s="27" t="s">
        <v>100</v>
      </c>
      <c r="D20" s="27" t="s">
        <v>101</v>
      </c>
      <c r="E20" s="10">
        <v>58</v>
      </c>
      <c r="F20" s="10"/>
      <c r="G20" s="10"/>
      <c r="H20" s="10"/>
    </row>
    <row r="21" spans="2:8" x14ac:dyDescent="0.25">
      <c r="B21" s="8">
        <v>17</v>
      </c>
      <c r="C21" s="27" t="s">
        <v>102</v>
      </c>
      <c r="D21" s="27" t="s">
        <v>103</v>
      </c>
      <c r="E21" s="10">
        <v>24</v>
      </c>
      <c r="F21" s="10"/>
      <c r="G21" s="10"/>
      <c r="H21" s="8"/>
    </row>
    <row r="22" spans="2:8" x14ac:dyDescent="0.25">
      <c r="B22" s="8">
        <v>18</v>
      </c>
      <c r="C22" s="27" t="s">
        <v>104</v>
      </c>
      <c r="D22" s="27" t="s">
        <v>105</v>
      </c>
      <c r="E22" s="10">
        <v>50</v>
      </c>
      <c r="F22" s="10"/>
      <c r="G22" s="10"/>
      <c r="H22" s="8"/>
    </row>
    <row r="23" spans="2:8" x14ac:dyDescent="0.25">
      <c r="B23" s="8">
        <v>19</v>
      </c>
      <c r="C23" s="27" t="s">
        <v>106</v>
      </c>
      <c r="D23" s="27" t="s">
        <v>107</v>
      </c>
      <c r="E23" s="10">
        <v>73</v>
      </c>
      <c r="F23" s="10"/>
      <c r="G23" s="10"/>
      <c r="H23" s="8"/>
    </row>
    <row r="24" spans="2:8" x14ac:dyDescent="0.25">
      <c r="B24" s="8">
        <v>20</v>
      </c>
      <c r="C24" s="27" t="s">
        <v>108</v>
      </c>
      <c r="D24" s="27" t="s">
        <v>109</v>
      </c>
      <c r="E24" s="10">
        <v>69</v>
      </c>
      <c r="F24" s="10"/>
      <c r="G24" s="10"/>
      <c r="H24" s="8"/>
    </row>
    <row r="25" spans="2:8" x14ac:dyDescent="0.25">
      <c r="B25" s="8">
        <v>21</v>
      </c>
      <c r="C25" s="27" t="s">
        <v>110</v>
      </c>
      <c r="D25" s="27" t="s">
        <v>111</v>
      </c>
      <c r="E25" s="10">
        <v>27</v>
      </c>
      <c r="F25" s="8"/>
      <c r="G25" s="8"/>
      <c r="H25" s="8"/>
    </row>
    <row r="26" spans="2:8" x14ac:dyDescent="0.25">
      <c r="B26" s="8">
        <v>22</v>
      </c>
      <c r="C26" s="13"/>
      <c r="D26" s="13"/>
      <c r="E26" s="8"/>
      <c r="F26" s="8"/>
      <c r="G26" s="8"/>
      <c r="H26" s="8"/>
    </row>
    <row r="27" spans="2:8" x14ac:dyDescent="0.25">
      <c r="B27" s="8">
        <v>23</v>
      </c>
      <c r="C27" s="13"/>
      <c r="D27" s="13"/>
      <c r="E27" s="8"/>
      <c r="F27" s="8"/>
      <c r="G27" s="8"/>
      <c r="H27" s="8"/>
    </row>
    <row r="28" spans="2:8" x14ac:dyDescent="0.25">
      <c r="B28" s="8">
        <v>24</v>
      </c>
      <c r="C28" s="13"/>
      <c r="D28" s="13"/>
      <c r="E28" s="10"/>
      <c r="F28" s="10"/>
      <c r="G28" s="10"/>
      <c r="H28" s="8"/>
    </row>
    <row r="29" spans="2:8" x14ac:dyDescent="0.25">
      <c r="B29" s="8">
        <v>25</v>
      </c>
      <c r="C29" s="13"/>
      <c r="D29" s="13"/>
      <c r="E29" s="8"/>
      <c r="F29" s="10"/>
      <c r="G29" s="10"/>
      <c r="H29" s="8"/>
    </row>
    <row r="30" spans="2:8" x14ac:dyDescent="0.25">
      <c r="B30" s="8">
        <v>26</v>
      </c>
      <c r="C30" s="13"/>
      <c r="D30" s="13"/>
      <c r="E30" s="10"/>
      <c r="F30" s="10"/>
      <c r="G30" s="10"/>
      <c r="H30" s="8"/>
    </row>
    <row r="31" spans="2:8" x14ac:dyDescent="0.25">
      <c r="B31" s="8">
        <v>27</v>
      </c>
      <c r="C31" s="3"/>
      <c r="D31" s="3"/>
      <c r="E31" s="10"/>
      <c r="F31" s="10"/>
      <c r="G31" s="10"/>
      <c r="H31" s="8"/>
    </row>
    <row r="32" spans="2:8" x14ac:dyDescent="0.25">
      <c r="B32" s="8">
        <v>28</v>
      </c>
      <c r="C32" s="3"/>
      <c r="D32" s="3"/>
      <c r="E32" s="10"/>
      <c r="F32" s="10"/>
      <c r="G32" s="10"/>
      <c r="H32" s="8"/>
    </row>
    <row r="33" spans="2:8" x14ac:dyDescent="0.25">
      <c r="B33" s="8">
        <v>29</v>
      </c>
      <c r="C33" s="14"/>
      <c r="D33" s="14"/>
      <c r="E33" s="10"/>
      <c r="F33" s="10"/>
      <c r="G33" s="10"/>
      <c r="H33" s="8"/>
    </row>
    <row r="34" spans="2:8" x14ac:dyDescent="0.25">
      <c r="B34" s="8">
        <v>30</v>
      </c>
      <c r="C34" s="3"/>
      <c r="D34" s="3"/>
      <c r="E34" s="10"/>
      <c r="F34" s="10"/>
      <c r="G34" s="10"/>
      <c r="H34" s="8"/>
    </row>
    <row r="35" spans="2:8" x14ac:dyDescent="0.25">
      <c r="B35" s="2"/>
      <c r="E35" s="2"/>
    </row>
    <row r="36" spans="2:8" x14ac:dyDescent="0.25">
      <c r="C36" s="15"/>
    </row>
    <row r="37" spans="2:8" ht="45" x14ac:dyDescent="0.25">
      <c r="C37" s="10" t="s">
        <v>53</v>
      </c>
      <c r="D37" s="10" t="s">
        <v>54</v>
      </c>
      <c r="E37" s="16"/>
    </row>
    <row r="38" spans="2:8" x14ac:dyDescent="0.25">
      <c r="C38" s="17" t="s">
        <v>55</v>
      </c>
      <c r="D38" s="8">
        <f>COUNTIF(E5:E34,"&lt;40")</f>
        <v>8</v>
      </c>
      <c r="E38" s="2"/>
    </row>
    <row r="39" spans="2:8" x14ac:dyDescent="0.25">
      <c r="C39" s="18" t="s">
        <v>56</v>
      </c>
      <c r="D39" s="8">
        <f>SUMPRODUCT((E5:E34&gt;=40)*(E5:E34&lt;=69))</f>
        <v>7</v>
      </c>
      <c r="E39" s="2"/>
    </row>
    <row r="40" spans="2:8" x14ac:dyDescent="0.25">
      <c r="C40" s="19" t="s">
        <v>57</v>
      </c>
      <c r="D40" s="8">
        <f>SUMPRODUCT((E5:E34&gt;=70)*(E5:E34&lt;=80))</f>
        <v>3</v>
      </c>
      <c r="E40" s="2"/>
    </row>
    <row r="41" spans="2:8" x14ac:dyDescent="0.25">
      <c r="C41" s="20" t="s">
        <v>58</v>
      </c>
      <c r="D41" s="8">
        <f>SUMPRODUCT((E5:E34&gt;=81)*(E5:E34&lt;=101))</f>
        <v>0</v>
      </c>
      <c r="E41" s="2"/>
    </row>
    <row r="42" spans="2:8" x14ac:dyDescent="0.25">
      <c r="C42" s="21" t="s">
        <v>59</v>
      </c>
      <c r="D42" s="8">
        <f>COUNTIF(E5:E34,"&gt;101")</f>
        <v>1</v>
      </c>
      <c r="E42" s="2"/>
    </row>
    <row r="43" spans="2:8" x14ac:dyDescent="0.25">
      <c r="C43" s="22" t="s">
        <v>60</v>
      </c>
      <c r="D43" s="23">
        <f>SUM(D38:D42)</f>
        <v>19</v>
      </c>
      <c r="E43" s="2"/>
    </row>
    <row r="44" spans="2:8" x14ac:dyDescent="0.25">
      <c r="C44" s="24" t="s">
        <v>61</v>
      </c>
      <c r="D44" s="25">
        <f>COUNTIF(E5:E34,"Non évaluable")</f>
        <v>0</v>
      </c>
      <c r="E44" s="2"/>
    </row>
    <row r="45" spans="2:8" x14ac:dyDescent="0.25">
      <c r="C45" s="26" t="s">
        <v>62</v>
      </c>
      <c r="D45" s="8">
        <f>COUNTIF(E5:E34,"Absent")</f>
        <v>1</v>
      </c>
      <c r="E45" s="2"/>
    </row>
    <row r="46" spans="2:8" x14ac:dyDescent="0.25">
      <c r="C46" s="22" t="s">
        <v>63</v>
      </c>
      <c r="D46" s="23">
        <f>SUM(D43:D45)</f>
        <v>20</v>
      </c>
      <c r="E46" s="2"/>
    </row>
    <row r="49" spans="3:4" ht="45" x14ac:dyDescent="0.25">
      <c r="C49" s="10" t="s">
        <v>64</v>
      </c>
      <c r="D49" s="10" t="s">
        <v>54</v>
      </c>
    </row>
    <row r="50" spans="3:4" x14ac:dyDescent="0.25">
      <c r="C50" s="17" t="s">
        <v>55</v>
      </c>
      <c r="D50" s="8">
        <f>COUNTIF(F5:F34,"&lt;40")</f>
        <v>0</v>
      </c>
    </row>
    <row r="51" spans="3:4" x14ac:dyDescent="0.25">
      <c r="C51" s="18" t="s">
        <v>56</v>
      </c>
      <c r="D51" s="8">
        <f>SUMPRODUCT((F5:F34&gt;=40)*(F5:F34&lt;=69))</f>
        <v>0</v>
      </c>
    </row>
    <row r="52" spans="3:4" x14ac:dyDescent="0.25">
      <c r="C52" s="19" t="s">
        <v>57</v>
      </c>
      <c r="D52" s="8">
        <f>SUMPRODUCT((F5:F34&gt;=70)*(F5:F34&lt;=80))</f>
        <v>0</v>
      </c>
    </row>
    <row r="53" spans="3:4" x14ac:dyDescent="0.25">
      <c r="C53" s="20" t="s">
        <v>58</v>
      </c>
      <c r="D53" s="8">
        <f>SUMPRODUCT((F5:F34&gt;=81)*(F5:F34&lt;=101))</f>
        <v>0</v>
      </c>
    </row>
    <row r="54" spans="3:4" x14ac:dyDescent="0.25">
      <c r="C54" s="21" t="s">
        <v>59</v>
      </c>
      <c r="D54" s="8">
        <f>COUNTIF(F5:F34,"&gt;101")</f>
        <v>0</v>
      </c>
    </row>
    <row r="55" spans="3:4" x14ac:dyDescent="0.25">
      <c r="C55" s="22" t="s">
        <v>60</v>
      </c>
      <c r="D55" s="23">
        <f>SUM(D50:D54)</f>
        <v>0</v>
      </c>
    </row>
    <row r="56" spans="3:4" x14ac:dyDescent="0.25">
      <c r="C56" s="24" t="s">
        <v>61</v>
      </c>
      <c r="D56" s="25">
        <f>COUNTIF(F5:F34,"Non évaluable")</f>
        <v>0</v>
      </c>
    </row>
    <row r="57" spans="3:4" x14ac:dyDescent="0.25">
      <c r="C57" s="26" t="s">
        <v>62</v>
      </c>
      <c r="D57" s="8">
        <f>COUNTIF(F5:F34,"Absent")</f>
        <v>0</v>
      </c>
    </row>
    <row r="58" spans="3:4" x14ac:dyDescent="0.25">
      <c r="C58" s="22" t="s">
        <v>63</v>
      </c>
      <c r="D58" s="23">
        <f>SUM(D55:D57)</f>
        <v>0</v>
      </c>
    </row>
    <row r="61" spans="3:4" ht="45" x14ac:dyDescent="0.25">
      <c r="C61" s="10" t="s">
        <v>65</v>
      </c>
      <c r="D61" s="10" t="s">
        <v>54</v>
      </c>
    </row>
    <row r="62" spans="3:4" x14ac:dyDescent="0.25">
      <c r="C62" s="17" t="s">
        <v>55</v>
      </c>
      <c r="D62" s="8">
        <f>COUNTIF(G5:G34,"&lt;40")</f>
        <v>0</v>
      </c>
    </row>
    <row r="63" spans="3:4" x14ac:dyDescent="0.25">
      <c r="C63" s="18" t="s">
        <v>56</v>
      </c>
      <c r="D63" s="8">
        <f>SUMPRODUCT((G5:G34&gt;=40)*(G5:G34&lt;=69))</f>
        <v>0</v>
      </c>
    </row>
    <row r="64" spans="3:4" x14ac:dyDescent="0.25">
      <c r="C64" s="19" t="s">
        <v>57</v>
      </c>
      <c r="D64" s="8">
        <f>SUMPRODUCT((G5:G34&gt;=70)*(G5:G34&lt;=80))</f>
        <v>0</v>
      </c>
    </row>
    <row r="65" spans="3:4" x14ac:dyDescent="0.25">
      <c r="C65" s="20" t="s">
        <v>58</v>
      </c>
      <c r="D65" s="8">
        <f>SUMPRODUCT((G5:G34&gt;=81)*(G5:G34&lt;=101))</f>
        <v>0</v>
      </c>
    </row>
    <row r="66" spans="3:4" x14ac:dyDescent="0.25">
      <c r="C66" s="21" t="s">
        <v>59</v>
      </c>
      <c r="D66" s="8">
        <f>COUNTIF(G5:G34,"&gt;101")</f>
        <v>0</v>
      </c>
    </row>
    <row r="67" spans="3:4" x14ac:dyDescent="0.25">
      <c r="C67" s="22" t="s">
        <v>60</v>
      </c>
      <c r="D67" s="23">
        <f>SUM(D62:D66)</f>
        <v>0</v>
      </c>
    </row>
    <row r="68" spans="3:4" x14ac:dyDescent="0.25">
      <c r="C68" s="24" t="s">
        <v>61</v>
      </c>
      <c r="D68" s="25">
        <f>COUNTIF(G5:G34,"Non évaluable")</f>
        <v>0</v>
      </c>
    </row>
    <row r="69" spans="3:4" x14ac:dyDescent="0.25">
      <c r="C69" s="26" t="s">
        <v>62</v>
      </c>
      <c r="D69" s="8">
        <f>COUNTIF(G5:G34,"Absent")</f>
        <v>0</v>
      </c>
    </row>
    <row r="70" spans="3:4" x14ac:dyDescent="0.25">
      <c r="C70" s="22" t="s">
        <v>63</v>
      </c>
      <c r="D70" s="23">
        <f>SUM(D67:D69)</f>
        <v>0</v>
      </c>
    </row>
  </sheetData>
  <conditionalFormatting sqref="E5:G34">
    <cfRule type="cellIs" dxfId="147" priority="14" operator="greaterThan">
      <formula>101</formula>
    </cfRule>
  </conditionalFormatting>
  <conditionalFormatting sqref="E5:G34">
    <cfRule type="cellIs" dxfId="146" priority="13" operator="between">
      <formula>81</formula>
      <formula>101</formula>
    </cfRule>
  </conditionalFormatting>
  <conditionalFormatting sqref="E5:G34">
    <cfRule type="cellIs" dxfId="145" priority="12" operator="between">
      <formula>70</formula>
      <formula>80</formula>
    </cfRule>
  </conditionalFormatting>
  <conditionalFormatting sqref="E5:G34">
    <cfRule type="cellIs" dxfId="144" priority="11" operator="between">
      <formula>40</formula>
      <formula>69</formula>
    </cfRule>
  </conditionalFormatting>
  <conditionalFormatting sqref="E5:G34">
    <cfRule type="cellIs" dxfId="143" priority="10" operator="lessThan">
      <formula>40</formula>
    </cfRule>
  </conditionalFormatting>
  <conditionalFormatting sqref="E5:G34">
    <cfRule type="containsText" dxfId="142" priority="9" operator="containsText" text="Absent">
      <formula>NOT(ISERROR(SEARCH("Absent",E5)))</formula>
    </cfRule>
  </conditionalFormatting>
  <conditionalFormatting sqref="E5:G34">
    <cfRule type="containsText" dxfId="141" priority="8" operator="containsText" text="Non évaluable">
      <formula>NOT(ISERROR(SEARCH("Non évaluable",E5)))</formula>
    </cfRule>
  </conditionalFormatting>
  <conditionalFormatting sqref="E30">
    <cfRule type="cellIs" dxfId="140" priority="7" operator="greaterThan">
      <formula>101</formula>
    </cfRule>
  </conditionalFormatting>
  <conditionalFormatting sqref="E30">
    <cfRule type="cellIs" dxfId="139" priority="6" operator="between">
      <formula>81</formula>
      <formula>101</formula>
    </cfRule>
  </conditionalFormatting>
  <conditionalFormatting sqref="E30">
    <cfRule type="cellIs" dxfId="138" priority="5" operator="between">
      <formula>70</formula>
      <formula>80</formula>
    </cfRule>
  </conditionalFormatting>
  <conditionalFormatting sqref="E30">
    <cfRule type="cellIs" dxfId="137" priority="4" operator="between">
      <formula>40</formula>
      <formula>69</formula>
    </cfRule>
  </conditionalFormatting>
  <conditionalFormatting sqref="E30">
    <cfRule type="cellIs" dxfId="136" priority="3" operator="lessThan">
      <formula>40</formula>
    </cfRule>
  </conditionalFormatting>
  <conditionalFormatting sqref="E30">
    <cfRule type="containsText" dxfId="135" priority="2" operator="containsText" text="Absent">
      <formula>NOT(ISERROR(SEARCH("Absent",E30)))</formula>
    </cfRule>
  </conditionalFormatting>
  <conditionalFormatting sqref="E30">
    <cfRule type="containsText" dxfId="134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65" sqref="J6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8" t="s">
        <v>66</v>
      </c>
      <c r="F2" s="3" t="s">
        <v>2</v>
      </c>
      <c r="G2" s="3" t="s">
        <v>67</v>
      </c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8">
        <v>1</v>
      </c>
      <c r="C5" s="27" t="s">
        <v>68</v>
      </c>
      <c r="D5" s="27" t="s">
        <v>69</v>
      </c>
      <c r="E5" s="10">
        <v>56</v>
      </c>
      <c r="F5" s="10"/>
      <c r="G5" s="10"/>
      <c r="H5" s="10"/>
    </row>
    <row r="6" spans="2:8" x14ac:dyDescent="0.25">
      <c r="B6" s="8">
        <v>2</v>
      </c>
      <c r="C6" s="27" t="s">
        <v>70</v>
      </c>
      <c r="D6" s="27" t="s">
        <v>71</v>
      </c>
      <c r="E6" s="10">
        <v>11</v>
      </c>
      <c r="F6" s="10"/>
      <c r="G6" s="10"/>
      <c r="H6" s="10"/>
    </row>
    <row r="7" spans="2:8" x14ac:dyDescent="0.25">
      <c r="B7" s="8">
        <v>3</v>
      </c>
      <c r="C7" s="27" t="s">
        <v>72</v>
      </c>
      <c r="D7" s="27" t="s">
        <v>73</v>
      </c>
      <c r="E7" s="10">
        <v>64</v>
      </c>
      <c r="F7" s="10"/>
      <c r="G7" s="10"/>
      <c r="H7" s="10"/>
    </row>
    <row r="8" spans="2:8" x14ac:dyDescent="0.25">
      <c r="B8" s="8">
        <v>4</v>
      </c>
      <c r="C8" s="27" t="s">
        <v>74</v>
      </c>
      <c r="D8" s="27" t="s">
        <v>75</v>
      </c>
      <c r="E8" s="10">
        <v>28</v>
      </c>
      <c r="F8" s="10"/>
      <c r="G8" s="10"/>
      <c r="H8" s="10"/>
    </row>
    <row r="9" spans="2:8" ht="15" customHeight="1" x14ac:dyDescent="0.25">
      <c r="B9" s="8">
        <v>5</v>
      </c>
      <c r="C9" s="27" t="s">
        <v>76</v>
      </c>
      <c r="D9" s="27" t="s">
        <v>77</v>
      </c>
      <c r="E9" s="10">
        <v>70</v>
      </c>
      <c r="F9" s="10"/>
      <c r="G9" s="10"/>
      <c r="H9" s="10"/>
    </row>
    <row r="10" spans="2:8" x14ac:dyDescent="0.25">
      <c r="B10" s="8">
        <v>6</v>
      </c>
      <c r="C10" s="27" t="s">
        <v>78</v>
      </c>
      <c r="D10" s="27" t="s">
        <v>79</v>
      </c>
      <c r="E10" s="10">
        <v>2</v>
      </c>
      <c r="F10" s="10"/>
      <c r="G10" s="10"/>
      <c r="H10" s="10"/>
    </row>
    <row r="11" spans="2:8" x14ac:dyDescent="0.25">
      <c r="B11" s="8">
        <v>7</v>
      </c>
      <c r="C11" s="27" t="s">
        <v>80</v>
      </c>
      <c r="D11" s="27" t="s">
        <v>81</v>
      </c>
      <c r="E11" s="10">
        <v>69</v>
      </c>
      <c r="F11" s="10"/>
      <c r="G11" s="10"/>
      <c r="H11" s="10"/>
    </row>
    <row r="12" spans="2:8" x14ac:dyDescent="0.25">
      <c r="B12" s="8">
        <v>8</v>
      </c>
      <c r="C12" s="27" t="s">
        <v>82</v>
      </c>
      <c r="D12" s="27" t="s">
        <v>83</v>
      </c>
      <c r="E12" s="10">
        <v>58</v>
      </c>
      <c r="F12" s="10"/>
      <c r="G12" s="10"/>
      <c r="H12" s="10"/>
    </row>
    <row r="13" spans="2:8" x14ac:dyDescent="0.25">
      <c r="B13" s="8">
        <v>9</v>
      </c>
      <c r="C13" s="27" t="s">
        <v>84</v>
      </c>
      <c r="D13" s="27" t="s">
        <v>85</v>
      </c>
      <c r="E13" s="10" t="s">
        <v>86</v>
      </c>
      <c r="F13" s="10"/>
      <c r="G13" s="10"/>
      <c r="H13" s="10"/>
    </row>
    <row r="14" spans="2:8" x14ac:dyDescent="0.25">
      <c r="B14" s="8">
        <v>10</v>
      </c>
      <c r="C14" s="27" t="s">
        <v>87</v>
      </c>
      <c r="D14" s="27" t="s">
        <v>88</v>
      </c>
      <c r="E14" s="10">
        <v>0</v>
      </c>
      <c r="F14" s="10"/>
      <c r="G14" s="10"/>
      <c r="H14" s="10"/>
    </row>
    <row r="15" spans="2:8" x14ac:dyDescent="0.25">
      <c r="B15" s="8">
        <v>11</v>
      </c>
      <c r="C15" s="27" t="s">
        <v>89</v>
      </c>
      <c r="D15" s="27" t="s">
        <v>90</v>
      </c>
      <c r="E15" s="10">
        <v>72</v>
      </c>
      <c r="F15" s="10"/>
      <c r="G15" s="10"/>
      <c r="H15" s="10"/>
    </row>
    <row r="16" spans="2:8" ht="15" customHeight="1" x14ac:dyDescent="0.25">
      <c r="B16" s="8">
        <v>12</v>
      </c>
      <c r="C16" s="27" t="s">
        <v>91</v>
      </c>
      <c r="D16" s="27" t="s">
        <v>92</v>
      </c>
      <c r="E16" s="10">
        <v>3</v>
      </c>
      <c r="F16" s="10"/>
      <c r="G16" s="10"/>
      <c r="H16" s="10"/>
    </row>
    <row r="17" spans="2:8" x14ac:dyDescent="0.25">
      <c r="B17" s="8">
        <v>13</v>
      </c>
      <c r="C17" s="27" t="s">
        <v>93</v>
      </c>
      <c r="D17" s="27" t="s">
        <v>94</v>
      </c>
      <c r="E17" s="10" t="s">
        <v>95</v>
      </c>
      <c r="F17" s="10"/>
      <c r="G17" s="10"/>
      <c r="H17" s="10"/>
    </row>
    <row r="18" spans="2:8" x14ac:dyDescent="0.25">
      <c r="B18" s="8">
        <v>14</v>
      </c>
      <c r="C18" s="27" t="s">
        <v>96</v>
      </c>
      <c r="D18" s="27" t="s">
        <v>97</v>
      </c>
      <c r="E18" s="10">
        <v>8</v>
      </c>
      <c r="F18" s="10"/>
      <c r="G18" s="10"/>
      <c r="H18" s="10"/>
    </row>
    <row r="19" spans="2:8" x14ac:dyDescent="0.25">
      <c r="B19" s="8">
        <v>15</v>
      </c>
      <c r="C19" s="27" t="s">
        <v>98</v>
      </c>
      <c r="D19" s="27" t="s">
        <v>99</v>
      </c>
      <c r="E19" s="10">
        <v>119</v>
      </c>
      <c r="F19" s="10"/>
      <c r="G19" s="10"/>
      <c r="H19" s="10"/>
    </row>
    <row r="20" spans="2:8" x14ac:dyDescent="0.25">
      <c r="B20" s="8">
        <v>16</v>
      </c>
      <c r="C20" s="27" t="s">
        <v>100</v>
      </c>
      <c r="D20" s="27" t="s">
        <v>101</v>
      </c>
      <c r="E20" s="10">
        <v>58</v>
      </c>
      <c r="F20" s="10"/>
      <c r="G20" s="10"/>
      <c r="H20" s="10"/>
    </row>
    <row r="21" spans="2:8" x14ac:dyDescent="0.25">
      <c r="B21" s="8">
        <v>17</v>
      </c>
      <c r="C21" s="27" t="s">
        <v>102</v>
      </c>
      <c r="D21" s="27" t="s">
        <v>103</v>
      </c>
      <c r="E21" s="10">
        <v>24</v>
      </c>
      <c r="F21" s="10"/>
      <c r="G21" s="10"/>
      <c r="H21" s="8"/>
    </row>
    <row r="22" spans="2:8" x14ac:dyDescent="0.25">
      <c r="B22" s="8">
        <v>18</v>
      </c>
      <c r="C22" s="27" t="s">
        <v>104</v>
      </c>
      <c r="D22" s="27" t="s">
        <v>105</v>
      </c>
      <c r="E22" s="10">
        <v>50</v>
      </c>
      <c r="F22" s="10"/>
      <c r="G22" s="10"/>
      <c r="H22" s="8"/>
    </row>
    <row r="23" spans="2:8" x14ac:dyDescent="0.25">
      <c r="B23" s="8">
        <v>19</v>
      </c>
      <c r="C23" s="27" t="s">
        <v>106</v>
      </c>
      <c r="D23" s="27" t="s">
        <v>107</v>
      </c>
      <c r="E23" s="10">
        <v>73</v>
      </c>
      <c r="F23" s="10"/>
      <c r="G23" s="10"/>
      <c r="H23" s="8"/>
    </row>
    <row r="24" spans="2:8" x14ac:dyDescent="0.25">
      <c r="B24" s="8">
        <v>20</v>
      </c>
      <c r="C24" s="27" t="s">
        <v>108</v>
      </c>
      <c r="D24" s="27" t="s">
        <v>109</v>
      </c>
      <c r="E24" s="10">
        <v>69</v>
      </c>
      <c r="F24" s="10"/>
      <c r="G24" s="10"/>
      <c r="H24" s="8"/>
    </row>
    <row r="25" spans="2:8" x14ac:dyDescent="0.25">
      <c r="B25" s="8">
        <v>21</v>
      </c>
      <c r="C25" s="27" t="s">
        <v>110</v>
      </c>
      <c r="D25" s="27" t="s">
        <v>111</v>
      </c>
      <c r="E25" s="10">
        <v>27</v>
      </c>
      <c r="F25" s="8"/>
      <c r="G25" s="8"/>
      <c r="H25" s="8"/>
    </row>
    <row r="26" spans="2:8" x14ac:dyDescent="0.25">
      <c r="B26" s="8">
        <v>22</v>
      </c>
      <c r="C26" s="13"/>
      <c r="D26" s="13"/>
      <c r="E26" s="8"/>
      <c r="F26" s="8"/>
      <c r="G26" s="8"/>
      <c r="H26" s="8"/>
    </row>
    <row r="27" spans="2:8" x14ac:dyDescent="0.25">
      <c r="B27" s="8">
        <v>23</v>
      </c>
      <c r="C27" s="13"/>
      <c r="D27" s="13"/>
      <c r="E27" s="8"/>
      <c r="F27" s="8"/>
      <c r="G27" s="8"/>
      <c r="H27" s="8"/>
    </row>
    <row r="28" spans="2:8" x14ac:dyDescent="0.25">
      <c r="B28" s="8">
        <v>24</v>
      </c>
      <c r="C28" s="13"/>
      <c r="D28" s="13"/>
      <c r="E28" s="10"/>
      <c r="F28" s="10"/>
      <c r="G28" s="10"/>
      <c r="H28" s="8"/>
    </row>
    <row r="29" spans="2:8" x14ac:dyDescent="0.25">
      <c r="B29" s="8">
        <v>25</v>
      </c>
      <c r="C29" s="13"/>
      <c r="D29" s="13"/>
      <c r="E29" s="8"/>
      <c r="F29" s="10"/>
      <c r="G29" s="10"/>
      <c r="H29" s="8"/>
    </row>
    <row r="30" spans="2:8" x14ac:dyDescent="0.25">
      <c r="B30" s="8">
        <v>26</v>
      </c>
      <c r="C30" s="13"/>
      <c r="D30" s="13"/>
      <c r="E30" s="10"/>
      <c r="F30" s="10"/>
      <c r="G30" s="10"/>
      <c r="H30" s="8"/>
    </row>
    <row r="31" spans="2:8" x14ac:dyDescent="0.25">
      <c r="B31" s="8">
        <v>27</v>
      </c>
      <c r="C31" s="3"/>
      <c r="D31" s="3"/>
      <c r="E31" s="10"/>
      <c r="F31" s="10"/>
      <c r="G31" s="10"/>
      <c r="H31" s="8"/>
    </row>
    <row r="32" spans="2:8" x14ac:dyDescent="0.25">
      <c r="B32" s="8">
        <v>28</v>
      </c>
      <c r="C32" s="3"/>
      <c r="D32" s="3"/>
      <c r="E32" s="10"/>
      <c r="F32" s="10"/>
      <c r="G32" s="10"/>
      <c r="H32" s="8"/>
    </row>
    <row r="33" spans="2:8" x14ac:dyDescent="0.25">
      <c r="B33" s="8">
        <v>29</v>
      </c>
      <c r="C33" s="14"/>
      <c r="D33" s="14"/>
      <c r="E33" s="10"/>
      <c r="F33" s="10"/>
      <c r="G33" s="10"/>
      <c r="H33" s="8"/>
    </row>
    <row r="34" spans="2:8" x14ac:dyDescent="0.25">
      <c r="B34" s="8">
        <v>30</v>
      </c>
      <c r="C34" s="3"/>
      <c r="D34" s="3"/>
      <c r="E34" s="10"/>
      <c r="F34" s="10"/>
      <c r="G34" s="10"/>
      <c r="H34" s="8"/>
    </row>
    <row r="35" spans="2:8" x14ac:dyDescent="0.25">
      <c r="B35" s="2"/>
      <c r="E35" s="2"/>
    </row>
    <row r="36" spans="2:8" x14ac:dyDescent="0.25">
      <c r="C36" s="15"/>
    </row>
    <row r="37" spans="2:8" ht="45" x14ac:dyDescent="0.25">
      <c r="C37" s="10" t="s">
        <v>53</v>
      </c>
      <c r="D37" s="10" t="s">
        <v>54</v>
      </c>
      <c r="E37" s="16"/>
    </row>
    <row r="38" spans="2:8" x14ac:dyDescent="0.25">
      <c r="C38" s="17" t="s">
        <v>55</v>
      </c>
      <c r="D38" s="8">
        <f>COUNTIF(E5:E34,"&lt;40")</f>
        <v>8</v>
      </c>
      <c r="E38" s="2"/>
    </row>
    <row r="39" spans="2:8" x14ac:dyDescent="0.25">
      <c r="C39" s="18" t="s">
        <v>56</v>
      </c>
      <c r="D39" s="8">
        <f>SUMPRODUCT((E5:E34&gt;=40)*(E5:E34&lt;=69))</f>
        <v>7</v>
      </c>
      <c r="E39" s="2"/>
    </row>
    <row r="40" spans="2:8" x14ac:dyDescent="0.25">
      <c r="C40" s="19" t="s">
        <v>57</v>
      </c>
      <c r="D40" s="8">
        <f>SUMPRODUCT((E5:E34&gt;=70)*(E5:E34&lt;=80))</f>
        <v>3</v>
      </c>
      <c r="E40" s="2"/>
    </row>
    <row r="41" spans="2:8" x14ac:dyDescent="0.25">
      <c r="C41" s="20" t="s">
        <v>58</v>
      </c>
      <c r="D41" s="8">
        <f>SUMPRODUCT((E5:E34&gt;=81)*(E5:E34&lt;=101))</f>
        <v>0</v>
      </c>
      <c r="E41" s="2"/>
    </row>
    <row r="42" spans="2:8" x14ac:dyDescent="0.25">
      <c r="C42" s="21" t="s">
        <v>59</v>
      </c>
      <c r="D42" s="8">
        <f>COUNTIF(E5:E34,"&gt;101")</f>
        <v>1</v>
      </c>
      <c r="E42" s="2"/>
    </row>
    <row r="43" spans="2:8" x14ac:dyDescent="0.25">
      <c r="C43" s="22" t="s">
        <v>60</v>
      </c>
      <c r="D43" s="23">
        <f>SUM(D38:D42)</f>
        <v>19</v>
      </c>
      <c r="E43" s="2"/>
    </row>
    <row r="44" spans="2:8" x14ac:dyDescent="0.25">
      <c r="C44" s="24" t="s">
        <v>61</v>
      </c>
      <c r="D44" s="25">
        <f>COUNTIF(E5:E34,"Non évaluable")</f>
        <v>0</v>
      </c>
      <c r="E44" s="2"/>
    </row>
    <row r="45" spans="2:8" x14ac:dyDescent="0.25">
      <c r="C45" s="26" t="s">
        <v>62</v>
      </c>
      <c r="D45" s="8">
        <f>COUNTIF(E5:E34,"Absent")</f>
        <v>1</v>
      </c>
      <c r="E45" s="2"/>
    </row>
    <row r="46" spans="2:8" x14ac:dyDescent="0.25">
      <c r="C46" s="22" t="s">
        <v>63</v>
      </c>
      <c r="D46" s="23">
        <f>SUM(D43:D45)</f>
        <v>20</v>
      </c>
      <c r="E46" s="2"/>
    </row>
    <row r="49" spans="3:4" ht="45" x14ac:dyDescent="0.25">
      <c r="C49" s="10" t="s">
        <v>64</v>
      </c>
      <c r="D49" s="10" t="s">
        <v>54</v>
      </c>
    </row>
    <row r="50" spans="3:4" x14ac:dyDescent="0.25">
      <c r="C50" s="17" t="s">
        <v>55</v>
      </c>
      <c r="D50" s="8">
        <f>COUNTIF(F5:F34,"&lt;40")</f>
        <v>0</v>
      </c>
    </row>
    <row r="51" spans="3:4" x14ac:dyDescent="0.25">
      <c r="C51" s="18" t="s">
        <v>56</v>
      </c>
      <c r="D51" s="8">
        <f>SUMPRODUCT((F5:F34&gt;=40)*(F5:F34&lt;=69))</f>
        <v>0</v>
      </c>
    </row>
    <row r="52" spans="3:4" x14ac:dyDescent="0.25">
      <c r="C52" s="19" t="s">
        <v>57</v>
      </c>
      <c r="D52" s="8">
        <f>SUMPRODUCT((F5:F34&gt;=70)*(F5:F34&lt;=80))</f>
        <v>0</v>
      </c>
    </row>
    <row r="53" spans="3:4" x14ac:dyDescent="0.25">
      <c r="C53" s="20" t="s">
        <v>58</v>
      </c>
      <c r="D53" s="8">
        <f>SUMPRODUCT((F5:F34&gt;=81)*(F5:F34&lt;=101))</f>
        <v>0</v>
      </c>
    </row>
    <row r="54" spans="3:4" x14ac:dyDescent="0.25">
      <c r="C54" s="21" t="s">
        <v>59</v>
      </c>
      <c r="D54" s="8">
        <f>COUNTIF(F5:F34,"&gt;101")</f>
        <v>0</v>
      </c>
    </row>
    <row r="55" spans="3:4" x14ac:dyDescent="0.25">
      <c r="C55" s="22" t="s">
        <v>60</v>
      </c>
      <c r="D55" s="23">
        <f>SUM(D50:D54)</f>
        <v>0</v>
      </c>
    </row>
    <row r="56" spans="3:4" x14ac:dyDescent="0.25">
      <c r="C56" s="24" t="s">
        <v>61</v>
      </c>
      <c r="D56" s="25">
        <f>COUNTIF(F5:F34,"Non évaluable")</f>
        <v>0</v>
      </c>
    </row>
    <row r="57" spans="3:4" x14ac:dyDescent="0.25">
      <c r="C57" s="26" t="s">
        <v>62</v>
      </c>
      <c r="D57" s="8">
        <f>COUNTIF(F5:F34,"Absent")</f>
        <v>0</v>
      </c>
    </row>
    <row r="58" spans="3:4" x14ac:dyDescent="0.25">
      <c r="C58" s="22" t="s">
        <v>63</v>
      </c>
      <c r="D58" s="23">
        <f>SUM(D55:D57)</f>
        <v>0</v>
      </c>
    </row>
    <row r="61" spans="3:4" ht="45" x14ac:dyDescent="0.25">
      <c r="C61" s="10" t="s">
        <v>65</v>
      </c>
      <c r="D61" s="10" t="s">
        <v>54</v>
      </c>
    </row>
    <row r="62" spans="3:4" x14ac:dyDescent="0.25">
      <c r="C62" s="17" t="s">
        <v>55</v>
      </c>
      <c r="D62" s="8">
        <f>COUNTIF(G5:G34,"&lt;40")</f>
        <v>0</v>
      </c>
    </row>
    <row r="63" spans="3:4" x14ac:dyDescent="0.25">
      <c r="C63" s="18" t="s">
        <v>56</v>
      </c>
      <c r="D63" s="8">
        <f>SUMPRODUCT((G5:G34&gt;=40)*(G5:G34&lt;=69))</f>
        <v>0</v>
      </c>
    </row>
    <row r="64" spans="3:4" x14ac:dyDescent="0.25">
      <c r="C64" s="19" t="s">
        <v>57</v>
      </c>
      <c r="D64" s="8">
        <f>SUMPRODUCT((G5:G34&gt;=70)*(G5:G34&lt;=80))</f>
        <v>0</v>
      </c>
    </row>
    <row r="65" spans="3:4" x14ac:dyDescent="0.25">
      <c r="C65" s="20" t="s">
        <v>58</v>
      </c>
      <c r="D65" s="8">
        <f>SUMPRODUCT((G5:G34&gt;=81)*(G5:G34&lt;=101))</f>
        <v>0</v>
      </c>
    </row>
    <row r="66" spans="3:4" x14ac:dyDescent="0.25">
      <c r="C66" s="21" t="s">
        <v>59</v>
      </c>
      <c r="D66" s="8">
        <f>COUNTIF(G5:G34,"&gt;101")</f>
        <v>0</v>
      </c>
    </row>
    <row r="67" spans="3:4" x14ac:dyDescent="0.25">
      <c r="C67" s="22" t="s">
        <v>60</v>
      </c>
      <c r="D67" s="23">
        <f>SUM(D62:D66)</f>
        <v>0</v>
      </c>
    </row>
    <row r="68" spans="3:4" x14ac:dyDescent="0.25">
      <c r="C68" s="24" t="s">
        <v>61</v>
      </c>
      <c r="D68" s="25">
        <f>COUNTIF(G5:G34,"Non évaluable")</f>
        <v>0</v>
      </c>
    </row>
    <row r="69" spans="3:4" x14ac:dyDescent="0.25">
      <c r="C69" s="26" t="s">
        <v>62</v>
      </c>
      <c r="D69" s="8">
        <f>COUNTIF(G5:G34,"Absent")</f>
        <v>0</v>
      </c>
    </row>
    <row r="70" spans="3:4" x14ac:dyDescent="0.25">
      <c r="C70" s="22" t="s">
        <v>63</v>
      </c>
      <c r="D70" s="23">
        <f>SUM(D67:D69)</f>
        <v>0</v>
      </c>
    </row>
  </sheetData>
  <conditionalFormatting sqref="E5:G34">
    <cfRule type="containsText" dxfId="133" priority="8" operator="containsText" text="Non évaluable">
      <formula>NOT(ISERROR(SEARCH("Non évaluable",E5)))</formula>
    </cfRule>
  </conditionalFormatting>
  <conditionalFormatting sqref="E5:G34">
    <cfRule type="containsText" dxfId="132" priority="9" operator="containsText" text="Absent">
      <formula>NOT(ISERROR(SEARCH("Absent",E5)))</formula>
    </cfRule>
  </conditionalFormatting>
  <conditionalFormatting sqref="E5:G34">
    <cfRule type="cellIs" dxfId="131" priority="10" operator="lessThan">
      <formula>40</formula>
    </cfRule>
  </conditionalFormatting>
  <conditionalFormatting sqref="E5:G34">
    <cfRule type="cellIs" dxfId="130" priority="11" operator="between">
      <formula>40</formula>
      <formula>69</formula>
    </cfRule>
  </conditionalFormatting>
  <conditionalFormatting sqref="E5:G34">
    <cfRule type="cellIs" dxfId="129" priority="12" operator="between">
      <formula>70</formula>
      <formula>80</formula>
    </cfRule>
  </conditionalFormatting>
  <conditionalFormatting sqref="E5:G34">
    <cfRule type="cellIs" dxfId="128" priority="13" operator="between">
      <formula>81</formula>
      <formula>101</formula>
    </cfRule>
  </conditionalFormatting>
  <conditionalFormatting sqref="E5:G34">
    <cfRule type="cellIs" dxfId="127" priority="14" operator="greaterThan">
      <formula>101</formula>
    </cfRule>
  </conditionalFormatting>
  <conditionalFormatting sqref="E30">
    <cfRule type="containsText" dxfId="126" priority="1" operator="containsText" text="Non évaluable">
      <formula>NOT(ISERROR(SEARCH("Non évaluable",E30)))</formula>
    </cfRule>
  </conditionalFormatting>
  <conditionalFormatting sqref="E30">
    <cfRule type="containsText" dxfId="125" priority="2" operator="containsText" text="Absent">
      <formula>NOT(ISERROR(SEARCH("Absent",E30)))</formula>
    </cfRule>
  </conditionalFormatting>
  <conditionalFormatting sqref="E30">
    <cfRule type="cellIs" dxfId="124" priority="3" operator="lessThan">
      <formula>40</formula>
    </cfRule>
  </conditionalFormatting>
  <conditionalFormatting sqref="E30">
    <cfRule type="cellIs" dxfId="123" priority="4" operator="between">
      <formula>40</formula>
      <formula>69</formula>
    </cfRule>
  </conditionalFormatting>
  <conditionalFormatting sqref="E30">
    <cfRule type="cellIs" dxfId="122" priority="5" operator="between">
      <formula>70</formula>
      <formula>80</formula>
    </cfRule>
  </conditionalFormatting>
  <conditionalFormatting sqref="E30">
    <cfRule type="cellIs" dxfId="121" priority="6" operator="between">
      <formula>81</formula>
      <formula>101</formula>
    </cfRule>
  </conditionalFormatting>
  <conditionalFormatting sqref="E30">
    <cfRule type="cellIs" dxfId="120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G75" sqref="G7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8" t="s">
        <v>112</v>
      </c>
      <c r="F2" s="3" t="s">
        <v>2</v>
      </c>
      <c r="G2" s="3" t="s">
        <v>113</v>
      </c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8">
        <v>1</v>
      </c>
      <c r="C5" s="28" t="s">
        <v>114</v>
      </c>
      <c r="D5" s="28" t="s">
        <v>115</v>
      </c>
      <c r="E5" s="10">
        <v>46</v>
      </c>
      <c r="F5" s="10"/>
      <c r="G5" s="10"/>
      <c r="H5" s="10"/>
    </row>
    <row r="6" spans="2:8" x14ac:dyDescent="0.25">
      <c r="B6" s="8">
        <v>2</v>
      </c>
      <c r="C6" s="28" t="s">
        <v>116</v>
      </c>
      <c r="D6" s="28" t="s">
        <v>117</v>
      </c>
      <c r="E6" s="10">
        <v>43</v>
      </c>
      <c r="F6" s="10"/>
      <c r="G6" s="10"/>
      <c r="H6" s="10"/>
    </row>
    <row r="7" spans="2:8" x14ac:dyDescent="0.25">
      <c r="B7" s="8">
        <v>3</v>
      </c>
      <c r="C7" s="28" t="s">
        <v>118</v>
      </c>
      <c r="D7" s="28" t="s">
        <v>119</v>
      </c>
      <c r="E7" s="10">
        <v>135</v>
      </c>
      <c r="F7" s="10"/>
      <c r="G7" s="10"/>
      <c r="H7" s="10"/>
    </row>
    <row r="8" spans="2:8" x14ac:dyDescent="0.25">
      <c r="B8" s="8">
        <v>4</v>
      </c>
      <c r="C8" s="28" t="s">
        <v>120</v>
      </c>
      <c r="D8" s="28" t="s">
        <v>121</v>
      </c>
      <c r="E8" s="10" t="s">
        <v>86</v>
      </c>
      <c r="F8" s="10"/>
      <c r="G8" s="10"/>
      <c r="H8" s="10" t="s">
        <v>122</v>
      </c>
    </row>
    <row r="9" spans="2:8" ht="15" customHeight="1" x14ac:dyDescent="0.25">
      <c r="B9" s="8">
        <v>5</v>
      </c>
      <c r="C9" s="28" t="s">
        <v>123</v>
      </c>
      <c r="D9" s="28" t="s">
        <v>124</v>
      </c>
      <c r="E9" s="10">
        <v>130</v>
      </c>
      <c r="F9" s="10"/>
      <c r="G9" s="10"/>
      <c r="H9" s="10"/>
    </row>
    <row r="10" spans="2:8" x14ac:dyDescent="0.25">
      <c r="B10" s="8">
        <v>6</v>
      </c>
      <c r="C10" s="28" t="s">
        <v>125</v>
      </c>
      <c r="D10" s="28" t="s">
        <v>126</v>
      </c>
      <c r="E10" s="10">
        <v>28</v>
      </c>
      <c r="F10" s="10"/>
      <c r="G10" s="10"/>
      <c r="H10" s="10"/>
    </row>
    <row r="11" spans="2:8" x14ac:dyDescent="0.25">
      <c r="B11" s="8">
        <v>7</v>
      </c>
      <c r="C11" s="28" t="s">
        <v>127</v>
      </c>
      <c r="D11" s="28" t="s">
        <v>128</v>
      </c>
      <c r="E11" s="10">
        <v>65</v>
      </c>
      <c r="F11" s="10"/>
      <c r="G11" s="10"/>
      <c r="H11" s="10"/>
    </row>
    <row r="12" spans="2:8" x14ac:dyDescent="0.25">
      <c r="B12" s="8">
        <v>8</v>
      </c>
      <c r="C12" s="28" t="s">
        <v>129</v>
      </c>
      <c r="D12" s="28" t="s">
        <v>130</v>
      </c>
      <c r="E12" s="10">
        <v>43</v>
      </c>
      <c r="F12" s="10"/>
      <c r="G12" s="10"/>
      <c r="H12" s="10"/>
    </row>
    <row r="13" spans="2:8" x14ac:dyDescent="0.25">
      <c r="B13" s="8">
        <v>9</v>
      </c>
      <c r="C13" s="28" t="s">
        <v>14</v>
      </c>
      <c r="D13" s="28" t="s">
        <v>131</v>
      </c>
      <c r="E13" s="10">
        <v>96</v>
      </c>
      <c r="F13" s="10"/>
      <c r="G13" s="10"/>
      <c r="H13" s="10"/>
    </row>
    <row r="14" spans="2:8" x14ac:dyDescent="0.25">
      <c r="B14" s="8">
        <v>10</v>
      </c>
      <c r="C14" s="28" t="s">
        <v>132</v>
      </c>
      <c r="D14" s="28" t="s">
        <v>133</v>
      </c>
      <c r="E14" s="10">
        <v>32</v>
      </c>
      <c r="F14" s="10"/>
      <c r="G14" s="10"/>
      <c r="H14" s="10"/>
    </row>
    <row r="15" spans="2:8" x14ac:dyDescent="0.25">
      <c r="B15" s="8">
        <v>11</v>
      </c>
      <c r="C15" s="28" t="s">
        <v>134</v>
      </c>
      <c r="D15" s="28" t="s">
        <v>135</v>
      </c>
      <c r="E15" s="10">
        <v>66</v>
      </c>
      <c r="F15" s="10"/>
      <c r="G15" s="10"/>
      <c r="H15" s="10"/>
    </row>
    <row r="16" spans="2:8" ht="15" customHeight="1" x14ac:dyDescent="0.25">
      <c r="B16" s="8">
        <v>12</v>
      </c>
      <c r="C16" s="28" t="s">
        <v>136</v>
      </c>
      <c r="D16" s="28" t="s">
        <v>137</v>
      </c>
      <c r="E16" s="10">
        <v>11</v>
      </c>
      <c r="F16" s="10"/>
      <c r="G16" s="10"/>
      <c r="H16" s="10"/>
    </row>
    <row r="17" spans="2:8" x14ac:dyDescent="0.25">
      <c r="B17" s="8">
        <v>13</v>
      </c>
      <c r="C17" s="28" t="s">
        <v>138</v>
      </c>
      <c r="D17" s="28" t="s">
        <v>139</v>
      </c>
      <c r="E17" s="10">
        <v>16</v>
      </c>
      <c r="F17" s="10"/>
      <c r="G17" s="10"/>
      <c r="H17" s="10"/>
    </row>
    <row r="18" spans="2:8" x14ac:dyDescent="0.25">
      <c r="B18" s="8">
        <v>14</v>
      </c>
      <c r="C18" s="28" t="s">
        <v>140</v>
      </c>
      <c r="D18" s="28" t="s">
        <v>141</v>
      </c>
      <c r="E18" s="10">
        <v>36</v>
      </c>
      <c r="F18" s="10"/>
      <c r="G18" s="10"/>
      <c r="H18" s="10"/>
    </row>
    <row r="19" spans="2:8" x14ac:dyDescent="0.25">
      <c r="B19" s="8">
        <v>15</v>
      </c>
      <c r="C19" s="28" t="s">
        <v>142</v>
      </c>
      <c r="D19" s="28" t="s">
        <v>143</v>
      </c>
      <c r="E19" s="10">
        <v>72</v>
      </c>
      <c r="F19" s="10"/>
      <c r="G19" s="10"/>
      <c r="H19" s="10"/>
    </row>
    <row r="20" spans="2:8" x14ac:dyDescent="0.25">
      <c r="B20" s="8">
        <v>16</v>
      </c>
      <c r="C20" s="28" t="s">
        <v>144</v>
      </c>
      <c r="D20" s="28" t="s">
        <v>145</v>
      </c>
      <c r="E20" s="10">
        <v>28</v>
      </c>
      <c r="F20" s="10"/>
      <c r="G20" s="10"/>
      <c r="H20" s="10"/>
    </row>
    <row r="21" spans="2:8" x14ac:dyDescent="0.25">
      <c r="B21" s="8">
        <v>17</v>
      </c>
      <c r="C21" s="28" t="s">
        <v>146</v>
      </c>
      <c r="D21" s="28" t="s">
        <v>147</v>
      </c>
      <c r="E21" s="10">
        <v>89</v>
      </c>
      <c r="F21" s="10"/>
      <c r="G21" s="10"/>
      <c r="H21" s="8"/>
    </row>
    <row r="22" spans="2:8" x14ac:dyDescent="0.25">
      <c r="B22" s="8">
        <v>18</v>
      </c>
      <c r="C22" s="28" t="s">
        <v>148</v>
      </c>
      <c r="D22" s="28" t="s">
        <v>149</v>
      </c>
      <c r="E22" s="10">
        <v>72</v>
      </c>
      <c r="F22" s="10"/>
      <c r="G22" s="10"/>
      <c r="H22" s="8"/>
    </row>
    <row r="23" spans="2:8" x14ac:dyDescent="0.25">
      <c r="B23" s="8">
        <v>19</v>
      </c>
      <c r="C23" s="27" t="s">
        <v>108</v>
      </c>
      <c r="D23" s="27" t="s">
        <v>150</v>
      </c>
      <c r="E23" s="10">
        <v>60</v>
      </c>
      <c r="F23" s="10"/>
      <c r="G23" s="10"/>
      <c r="H23" s="8"/>
    </row>
    <row r="24" spans="2:8" x14ac:dyDescent="0.25">
      <c r="B24" s="8">
        <v>20</v>
      </c>
      <c r="C24" s="28" t="s">
        <v>151</v>
      </c>
      <c r="D24" s="28" t="s">
        <v>152</v>
      </c>
      <c r="E24" s="10">
        <v>43</v>
      </c>
      <c r="F24" s="10"/>
      <c r="G24" s="10"/>
      <c r="H24" s="8"/>
    </row>
    <row r="25" spans="2:8" x14ac:dyDescent="0.25">
      <c r="B25" s="8">
        <v>21</v>
      </c>
      <c r="C25" s="28" t="s">
        <v>153</v>
      </c>
      <c r="D25" s="28" t="s">
        <v>154</v>
      </c>
      <c r="E25" s="8">
        <v>48</v>
      </c>
      <c r="F25" s="8"/>
      <c r="G25" s="8"/>
      <c r="H25" s="8"/>
    </row>
    <row r="26" spans="2:8" x14ac:dyDescent="0.25">
      <c r="B26" s="8">
        <v>22</v>
      </c>
      <c r="C26" s="28" t="s">
        <v>155</v>
      </c>
      <c r="D26" s="28" t="s">
        <v>156</v>
      </c>
      <c r="E26" s="8">
        <v>48</v>
      </c>
      <c r="F26" s="8"/>
      <c r="G26" s="8"/>
      <c r="H26" s="8"/>
    </row>
    <row r="27" spans="2:8" x14ac:dyDescent="0.25">
      <c r="B27" s="8">
        <v>23</v>
      </c>
      <c r="C27" s="13"/>
      <c r="D27" s="13"/>
      <c r="E27" s="8"/>
      <c r="F27" s="8"/>
      <c r="G27" s="8"/>
      <c r="H27" s="8"/>
    </row>
    <row r="28" spans="2:8" x14ac:dyDescent="0.25">
      <c r="B28" s="8">
        <v>24</v>
      </c>
      <c r="C28" s="13"/>
      <c r="D28" s="13"/>
      <c r="E28" s="10"/>
      <c r="F28" s="10"/>
      <c r="G28" s="10"/>
      <c r="H28" s="8"/>
    </row>
    <row r="29" spans="2:8" x14ac:dyDescent="0.25">
      <c r="B29" s="8">
        <v>25</v>
      </c>
      <c r="C29" s="13"/>
      <c r="D29" s="13"/>
      <c r="E29" s="8"/>
      <c r="F29" s="10"/>
      <c r="G29" s="10"/>
      <c r="H29" s="8"/>
    </row>
    <row r="30" spans="2:8" x14ac:dyDescent="0.25">
      <c r="B30" s="8">
        <v>26</v>
      </c>
      <c r="C30" s="13"/>
      <c r="D30" s="13"/>
      <c r="E30" s="10"/>
      <c r="F30" s="10"/>
      <c r="G30" s="10"/>
      <c r="H30" s="8"/>
    </row>
    <row r="31" spans="2:8" x14ac:dyDescent="0.25">
      <c r="B31" s="8">
        <v>27</v>
      </c>
      <c r="C31" s="3"/>
      <c r="D31" s="3"/>
      <c r="E31" s="10"/>
      <c r="F31" s="10"/>
      <c r="G31" s="10"/>
      <c r="H31" s="8"/>
    </row>
    <row r="32" spans="2:8" x14ac:dyDescent="0.25">
      <c r="B32" s="8">
        <v>28</v>
      </c>
      <c r="C32" s="3"/>
      <c r="D32" s="3"/>
      <c r="E32" s="10"/>
      <c r="F32" s="10"/>
      <c r="G32" s="10"/>
      <c r="H32" s="8"/>
    </row>
    <row r="33" spans="2:8" x14ac:dyDescent="0.25">
      <c r="B33" s="8">
        <v>29</v>
      </c>
      <c r="C33" s="14"/>
      <c r="D33" s="14"/>
      <c r="E33" s="10"/>
      <c r="F33" s="10"/>
      <c r="G33" s="10"/>
      <c r="H33" s="8"/>
    </row>
    <row r="34" spans="2:8" x14ac:dyDescent="0.25">
      <c r="B34" s="8">
        <v>30</v>
      </c>
      <c r="C34" s="3"/>
      <c r="D34" s="3"/>
      <c r="E34" s="10"/>
      <c r="F34" s="10"/>
      <c r="G34" s="10"/>
      <c r="H34" s="8"/>
    </row>
    <row r="35" spans="2:8" x14ac:dyDescent="0.25">
      <c r="B35" s="2"/>
      <c r="E35" s="2"/>
    </row>
    <row r="36" spans="2:8" x14ac:dyDescent="0.25">
      <c r="C36" s="15"/>
    </row>
    <row r="37" spans="2:8" ht="45" x14ac:dyDescent="0.25">
      <c r="C37" s="10" t="s">
        <v>53</v>
      </c>
      <c r="D37" s="10" t="s">
        <v>54</v>
      </c>
      <c r="E37" s="16"/>
    </row>
    <row r="38" spans="2:8" x14ac:dyDescent="0.25">
      <c r="C38" s="17" t="s">
        <v>55</v>
      </c>
      <c r="D38" s="8">
        <f>COUNTIF(E5:E34,"&lt;40")</f>
        <v>6</v>
      </c>
      <c r="E38" s="2"/>
    </row>
    <row r="39" spans="2:8" x14ac:dyDescent="0.25">
      <c r="C39" s="18" t="s">
        <v>56</v>
      </c>
      <c r="D39" s="8">
        <f>SUMPRODUCT((E5:E34&gt;=40)*(E5:E34&lt;=69))</f>
        <v>9</v>
      </c>
      <c r="E39" s="2"/>
    </row>
    <row r="40" spans="2:8" x14ac:dyDescent="0.25">
      <c r="C40" s="19" t="s">
        <v>57</v>
      </c>
      <c r="D40" s="8">
        <f>SUMPRODUCT((E5:E34&gt;=70)*(E5:E34&lt;=80))</f>
        <v>2</v>
      </c>
      <c r="E40" s="2"/>
    </row>
    <row r="41" spans="2:8" x14ac:dyDescent="0.25">
      <c r="C41" s="20" t="s">
        <v>58</v>
      </c>
      <c r="D41" s="8">
        <f>SUMPRODUCT((E5:E34&gt;=81)*(E5:E34&lt;=101))</f>
        <v>2</v>
      </c>
      <c r="E41" s="2"/>
    </row>
    <row r="42" spans="2:8" x14ac:dyDescent="0.25">
      <c r="C42" s="21" t="s">
        <v>59</v>
      </c>
      <c r="D42" s="8">
        <f>COUNTIF(E5:E34,"&gt;101")</f>
        <v>2</v>
      </c>
      <c r="E42" s="2"/>
    </row>
    <row r="43" spans="2:8" x14ac:dyDescent="0.25">
      <c r="C43" s="22" t="s">
        <v>60</v>
      </c>
      <c r="D43" s="23">
        <f>SUM(D38:D42)</f>
        <v>21</v>
      </c>
      <c r="E43" s="2"/>
    </row>
    <row r="44" spans="2:8" x14ac:dyDescent="0.25">
      <c r="C44" s="24" t="s">
        <v>61</v>
      </c>
      <c r="D44" s="25">
        <f>COUNTIF(E5:E34,"Non évaluable")</f>
        <v>0</v>
      </c>
      <c r="E44" s="2"/>
    </row>
    <row r="45" spans="2:8" x14ac:dyDescent="0.25">
      <c r="C45" s="26" t="s">
        <v>62</v>
      </c>
      <c r="D45" s="8">
        <f>COUNTIF(E5:E34,"Absent")</f>
        <v>0</v>
      </c>
      <c r="E45" s="2"/>
    </row>
    <row r="46" spans="2:8" x14ac:dyDescent="0.25">
      <c r="C46" s="22" t="s">
        <v>63</v>
      </c>
      <c r="D46" s="23">
        <f>SUM(D43:D45)</f>
        <v>21</v>
      </c>
      <c r="E46" s="2"/>
    </row>
    <row r="49" spans="3:4" ht="45" x14ac:dyDescent="0.25">
      <c r="C49" s="10" t="s">
        <v>64</v>
      </c>
      <c r="D49" s="10" t="s">
        <v>54</v>
      </c>
    </row>
    <row r="50" spans="3:4" x14ac:dyDescent="0.25">
      <c r="C50" s="17" t="s">
        <v>55</v>
      </c>
      <c r="D50" s="8">
        <f>COUNTIF(F5:F34,"&lt;40")</f>
        <v>0</v>
      </c>
    </row>
    <row r="51" spans="3:4" x14ac:dyDescent="0.25">
      <c r="C51" s="18" t="s">
        <v>56</v>
      </c>
      <c r="D51" s="8">
        <f>SUMPRODUCT((F5:F34&gt;=40)*(F5:F34&lt;=69))</f>
        <v>0</v>
      </c>
    </row>
    <row r="52" spans="3:4" x14ac:dyDescent="0.25">
      <c r="C52" s="19" t="s">
        <v>57</v>
      </c>
      <c r="D52" s="8">
        <f>SUMPRODUCT((F5:F34&gt;=70)*(F5:F34&lt;=80))</f>
        <v>0</v>
      </c>
    </row>
    <row r="53" spans="3:4" x14ac:dyDescent="0.25">
      <c r="C53" s="20" t="s">
        <v>58</v>
      </c>
      <c r="D53" s="8">
        <f>SUMPRODUCT((F5:F34&gt;=81)*(F5:F34&lt;=101))</f>
        <v>0</v>
      </c>
    </row>
    <row r="54" spans="3:4" x14ac:dyDescent="0.25">
      <c r="C54" s="21" t="s">
        <v>59</v>
      </c>
      <c r="D54" s="8">
        <f>COUNTIF(F5:F34,"&gt;101")</f>
        <v>0</v>
      </c>
    </row>
    <row r="55" spans="3:4" x14ac:dyDescent="0.25">
      <c r="C55" s="22" t="s">
        <v>60</v>
      </c>
      <c r="D55" s="23">
        <f>SUM(D50:D54)</f>
        <v>0</v>
      </c>
    </row>
    <row r="56" spans="3:4" x14ac:dyDescent="0.25">
      <c r="C56" s="24" t="s">
        <v>61</v>
      </c>
      <c r="D56" s="25">
        <f>COUNTIF(F5:F34,"Non évaluable")</f>
        <v>0</v>
      </c>
    </row>
    <row r="57" spans="3:4" x14ac:dyDescent="0.25">
      <c r="C57" s="26" t="s">
        <v>62</v>
      </c>
      <c r="D57" s="8">
        <f>COUNTIF(F5:F34,"Absent")</f>
        <v>0</v>
      </c>
    </row>
    <row r="58" spans="3:4" x14ac:dyDescent="0.25">
      <c r="C58" s="22" t="s">
        <v>63</v>
      </c>
      <c r="D58" s="23">
        <f>SUM(D55:D57)</f>
        <v>0</v>
      </c>
    </row>
    <row r="61" spans="3:4" ht="45" x14ac:dyDescent="0.25">
      <c r="C61" s="10" t="s">
        <v>65</v>
      </c>
      <c r="D61" s="10" t="s">
        <v>54</v>
      </c>
    </row>
    <row r="62" spans="3:4" x14ac:dyDescent="0.25">
      <c r="C62" s="17" t="s">
        <v>55</v>
      </c>
      <c r="D62" s="8">
        <f>COUNTIF(G5:G34,"&lt;40")</f>
        <v>0</v>
      </c>
    </row>
    <row r="63" spans="3:4" x14ac:dyDescent="0.25">
      <c r="C63" s="18" t="s">
        <v>56</v>
      </c>
      <c r="D63" s="8">
        <f>SUMPRODUCT((G5:G34&gt;=40)*(G5:G34&lt;=69))</f>
        <v>0</v>
      </c>
    </row>
    <row r="64" spans="3:4" x14ac:dyDescent="0.25">
      <c r="C64" s="19" t="s">
        <v>57</v>
      </c>
      <c r="D64" s="8">
        <f>SUMPRODUCT((G5:G34&gt;=70)*(G5:G34&lt;=80))</f>
        <v>0</v>
      </c>
    </row>
    <row r="65" spans="3:4" x14ac:dyDescent="0.25">
      <c r="C65" s="20" t="s">
        <v>58</v>
      </c>
      <c r="D65" s="8">
        <f>SUMPRODUCT((G5:G34&gt;=81)*(G5:G34&lt;=101))</f>
        <v>0</v>
      </c>
    </row>
    <row r="66" spans="3:4" x14ac:dyDescent="0.25">
      <c r="C66" s="21" t="s">
        <v>59</v>
      </c>
      <c r="D66" s="8">
        <f>COUNTIF(G5:G34,"&gt;101")</f>
        <v>0</v>
      </c>
    </row>
    <row r="67" spans="3:4" x14ac:dyDescent="0.25">
      <c r="C67" s="22" t="s">
        <v>60</v>
      </c>
      <c r="D67" s="23">
        <f>SUM(D62:D66)</f>
        <v>0</v>
      </c>
    </row>
    <row r="68" spans="3:4" x14ac:dyDescent="0.25">
      <c r="C68" s="24" t="s">
        <v>61</v>
      </c>
      <c r="D68" s="25">
        <f>COUNTIF(G5:G34,"Non évaluable")</f>
        <v>0</v>
      </c>
    </row>
    <row r="69" spans="3:4" x14ac:dyDescent="0.25">
      <c r="C69" s="26" t="s">
        <v>62</v>
      </c>
      <c r="D69" s="8">
        <f>COUNTIF(G5:G34,"Absent")</f>
        <v>0</v>
      </c>
    </row>
    <row r="70" spans="3:4" x14ac:dyDescent="0.25">
      <c r="C70" s="22" t="s">
        <v>63</v>
      </c>
      <c r="D70" s="23">
        <f>SUM(D67:D69)</f>
        <v>0</v>
      </c>
    </row>
  </sheetData>
  <conditionalFormatting sqref="E5:G34">
    <cfRule type="containsText" dxfId="119" priority="8" operator="containsText" text="Non évaluable">
      <formula>NOT(ISERROR(SEARCH("Non évaluable",E5)))</formula>
    </cfRule>
  </conditionalFormatting>
  <conditionalFormatting sqref="E5:G34">
    <cfRule type="containsText" dxfId="118" priority="9" operator="containsText" text="Absent">
      <formula>NOT(ISERROR(SEARCH("Absent",E5)))</formula>
    </cfRule>
  </conditionalFormatting>
  <conditionalFormatting sqref="E5:G34">
    <cfRule type="cellIs" dxfId="117" priority="10" operator="lessThan">
      <formula>40</formula>
    </cfRule>
  </conditionalFormatting>
  <conditionalFormatting sqref="E5:G34">
    <cfRule type="cellIs" dxfId="116" priority="11" operator="between">
      <formula>40</formula>
      <formula>69</formula>
    </cfRule>
  </conditionalFormatting>
  <conditionalFormatting sqref="E5:G34">
    <cfRule type="cellIs" dxfId="115" priority="12" operator="between">
      <formula>70</formula>
      <formula>80</formula>
    </cfRule>
  </conditionalFormatting>
  <conditionalFormatting sqref="E5:G34">
    <cfRule type="cellIs" dxfId="114" priority="13" operator="between">
      <formula>81</formula>
      <formula>101</formula>
    </cfRule>
  </conditionalFormatting>
  <conditionalFormatting sqref="E5:G34">
    <cfRule type="cellIs" dxfId="113" priority="14" operator="greaterThan">
      <formula>101</formula>
    </cfRule>
  </conditionalFormatting>
  <conditionalFormatting sqref="E30">
    <cfRule type="containsText" dxfId="112" priority="1" operator="containsText" text="Non évaluable">
      <formula>NOT(ISERROR(SEARCH("Non évaluable",E30)))</formula>
    </cfRule>
  </conditionalFormatting>
  <conditionalFormatting sqref="E30">
    <cfRule type="containsText" dxfId="111" priority="2" operator="containsText" text="Absent">
      <formula>NOT(ISERROR(SEARCH("Absent",E30)))</formula>
    </cfRule>
  </conditionalFormatting>
  <conditionalFormatting sqref="E30">
    <cfRule type="cellIs" dxfId="110" priority="3" operator="lessThan">
      <formula>40</formula>
    </cfRule>
  </conditionalFormatting>
  <conditionalFormatting sqref="E30">
    <cfRule type="cellIs" dxfId="109" priority="4" operator="between">
      <formula>40</formula>
      <formula>69</formula>
    </cfRule>
  </conditionalFormatting>
  <conditionalFormatting sqref="E30">
    <cfRule type="cellIs" dxfId="108" priority="5" operator="between">
      <formula>70</formula>
      <formula>80</formula>
    </cfRule>
  </conditionalFormatting>
  <conditionalFormatting sqref="E30">
    <cfRule type="cellIs" dxfId="107" priority="6" operator="between">
      <formula>81</formula>
      <formula>101</formula>
    </cfRule>
  </conditionalFormatting>
  <conditionalFormatting sqref="E30">
    <cfRule type="cellIs" dxfId="106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63" sqref="K6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8" t="s">
        <v>157</v>
      </c>
      <c r="F2" s="3" t="s">
        <v>2</v>
      </c>
      <c r="G2" s="3" t="s">
        <v>158</v>
      </c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8">
        <v>1</v>
      </c>
      <c r="C5" s="27" t="s">
        <v>159</v>
      </c>
      <c r="D5" s="27" t="s">
        <v>160</v>
      </c>
      <c r="E5" s="10">
        <v>104</v>
      </c>
      <c r="F5" s="10"/>
      <c r="G5" s="10"/>
      <c r="H5" s="10"/>
    </row>
    <row r="6" spans="2:8" x14ac:dyDescent="0.25">
      <c r="B6" s="8">
        <v>2</v>
      </c>
      <c r="C6" s="27" t="s">
        <v>161</v>
      </c>
      <c r="D6" s="27" t="s">
        <v>162</v>
      </c>
      <c r="E6" s="10" t="s">
        <v>95</v>
      </c>
      <c r="F6" s="10"/>
      <c r="G6" s="10"/>
      <c r="H6" s="10"/>
    </row>
    <row r="7" spans="2:8" x14ac:dyDescent="0.25">
      <c r="B7" s="8">
        <v>3</v>
      </c>
      <c r="C7" s="27" t="s">
        <v>163</v>
      </c>
      <c r="D7" s="27" t="s">
        <v>164</v>
      </c>
      <c r="E7" s="10" t="s">
        <v>95</v>
      </c>
      <c r="F7" s="10"/>
      <c r="G7" s="10"/>
      <c r="H7" s="10"/>
    </row>
    <row r="8" spans="2:8" x14ac:dyDescent="0.25">
      <c r="B8" s="8">
        <v>4</v>
      </c>
      <c r="C8" s="27" t="s">
        <v>165</v>
      </c>
      <c r="D8" s="27" t="s">
        <v>166</v>
      </c>
      <c r="E8" s="10">
        <v>107</v>
      </c>
      <c r="F8" s="10"/>
      <c r="G8" s="10"/>
      <c r="H8" s="10"/>
    </row>
    <row r="9" spans="2:8" ht="15" customHeight="1" x14ac:dyDescent="0.25">
      <c r="B9" s="8">
        <v>5</v>
      </c>
      <c r="C9" s="27" t="s">
        <v>167</v>
      </c>
      <c r="D9" s="27" t="s">
        <v>168</v>
      </c>
      <c r="E9" s="10">
        <v>67</v>
      </c>
      <c r="F9" s="10"/>
      <c r="G9" s="10"/>
      <c r="H9" s="10"/>
    </row>
    <row r="10" spans="2:8" x14ac:dyDescent="0.25">
      <c r="B10" s="8">
        <v>6</v>
      </c>
      <c r="C10" s="27" t="s">
        <v>169</v>
      </c>
      <c r="D10" s="27" t="s">
        <v>170</v>
      </c>
      <c r="E10" s="10">
        <v>68</v>
      </c>
      <c r="F10" s="10"/>
      <c r="G10" s="10"/>
      <c r="H10" s="10"/>
    </row>
    <row r="11" spans="2:8" x14ac:dyDescent="0.25">
      <c r="B11" s="8">
        <v>7</v>
      </c>
      <c r="C11" s="27" t="s">
        <v>171</v>
      </c>
      <c r="D11" s="27" t="s">
        <v>172</v>
      </c>
      <c r="E11" s="10">
        <v>91</v>
      </c>
      <c r="F11" s="10"/>
      <c r="G11" s="10"/>
      <c r="H11" s="10"/>
    </row>
    <row r="12" spans="2:8" x14ac:dyDescent="0.25">
      <c r="B12" s="8">
        <v>8</v>
      </c>
      <c r="C12" s="27" t="s">
        <v>173</v>
      </c>
      <c r="D12" s="27" t="s">
        <v>147</v>
      </c>
      <c r="E12" s="10">
        <v>71</v>
      </c>
      <c r="F12" s="10"/>
      <c r="G12" s="10"/>
      <c r="H12" s="10"/>
    </row>
    <row r="13" spans="2:8" x14ac:dyDescent="0.25">
      <c r="B13" s="8">
        <v>9</v>
      </c>
      <c r="C13" s="27" t="s">
        <v>174</v>
      </c>
      <c r="D13" s="27" t="s">
        <v>175</v>
      </c>
      <c r="E13" s="10">
        <v>91</v>
      </c>
      <c r="F13" s="10"/>
      <c r="G13" s="10"/>
      <c r="H13" s="10"/>
    </row>
    <row r="14" spans="2:8" x14ac:dyDescent="0.25">
      <c r="B14" s="8">
        <v>10</v>
      </c>
      <c r="C14" s="27" t="s">
        <v>176</v>
      </c>
      <c r="D14" s="27" t="s">
        <v>177</v>
      </c>
      <c r="E14" s="10">
        <v>100</v>
      </c>
      <c r="F14" s="10"/>
      <c r="G14" s="10"/>
      <c r="H14" s="10"/>
    </row>
    <row r="15" spans="2:8" x14ac:dyDescent="0.25">
      <c r="B15" s="8">
        <v>11</v>
      </c>
      <c r="C15" s="27" t="s">
        <v>178</v>
      </c>
      <c r="D15" s="27" t="s">
        <v>179</v>
      </c>
      <c r="E15" s="10">
        <v>88</v>
      </c>
      <c r="F15" s="10"/>
      <c r="G15" s="10"/>
      <c r="H15" s="10"/>
    </row>
    <row r="16" spans="2:8" ht="15" customHeight="1" x14ac:dyDescent="0.25">
      <c r="B16" s="8">
        <v>12</v>
      </c>
      <c r="C16" s="27" t="s">
        <v>22</v>
      </c>
      <c r="D16" s="27" t="s">
        <v>180</v>
      </c>
      <c r="E16" s="10">
        <v>60</v>
      </c>
      <c r="F16" s="10"/>
      <c r="G16" s="10"/>
      <c r="H16" s="10"/>
    </row>
    <row r="17" spans="2:8" x14ac:dyDescent="0.25">
      <c r="B17" s="8">
        <v>13</v>
      </c>
      <c r="C17" s="27" t="s">
        <v>181</v>
      </c>
      <c r="D17" s="27" t="s">
        <v>182</v>
      </c>
      <c r="E17" s="10">
        <v>104</v>
      </c>
      <c r="F17" s="10"/>
      <c r="G17" s="10"/>
      <c r="H17" s="10"/>
    </row>
    <row r="18" spans="2:8" x14ac:dyDescent="0.25">
      <c r="B18" s="8">
        <v>14</v>
      </c>
      <c r="C18" s="27" t="s">
        <v>183</v>
      </c>
      <c r="D18" s="27" t="s">
        <v>184</v>
      </c>
      <c r="E18" s="10">
        <v>48</v>
      </c>
      <c r="F18" s="10"/>
      <c r="G18" s="10"/>
      <c r="H18" s="10"/>
    </row>
    <row r="19" spans="2:8" x14ac:dyDescent="0.25">
      <c r="B19" s="8">
        <v>15</v>
      </c>
      <c r="C19" s="27" t="s">
        <v>185</v>
      </c>
      <c r="D19" s="27" t="s">
        <v>186</v>
      </c>
      <c r="E19" s="10">
        <v>97</v>
      </c>
      <c r="F19" s="10"/>
      <c r="G19" s="10"/>
      <c r="H19" s="10"/>
    </row>
    <row r="20" spans="2:8" x14ac:dyDescent="0.25">
      <c r="B20" s="8">
        <v>16</v>
      </c>
      <c r="C20" s="27" t="s">
        <v>187</v>
      </c>
      <c r="D20" s="27" t="s">
        <v>188</v>
      </c>
      <c r="E20" s="10">
        <v>92</v>
      </c>
      <c r="F20" s="10"/>
      <c r="G20" s="10"/>
      <c r="H20" s="10"/>
    </row>
    <row r="21" spans="2:8" x14ac:dyDescent="0.25">
      <c r="B21" s="8">
        <v>17</v>
      </c>
      <c r="C21" s="27" t="s">
        <v>189</v>
      </c>
      <c r="D21" s="27" t="s">
        <v>190</v>
      </c>
      <c r="E21" s="10">
        <v>146</v>
      </c>
      <c r="F21" s="10"/>
      <c r="G21" s="10"/>
      <c r="H21" s="8"/>
    </row>
    <row r="22" spans="2:8" x14ac:dyDescent="0.25">
      <c r="B22" s="8">
        <v>18</v>
      </c>
      <c r="C22" s="27" t="s">
        <v>191</v>
      </c>
      <c r="D22" s="27" t="s">
        <v>192</v>
      </c>
      <c r="E22" s="10">
        <v>68</v>
      </c>
      <c r="F22" s="10"/>
      <c r="G22" s="10"/>
      <c r="H22" s="8"/>
    </row>
    <row r="23" spans="2:8" x14ac:dyDescent="0.25">
      <c r="B23" s="8">
        <v>19</v>
      </c>
      <c r="C23" s="27" t="s">
        <v>193</v>
      </c>
      <c r="D23" s="27" t="s">
        <v>194</v>
      </c>
      <c r="E23" s="10">
        <v>119</v>
      </c>
      <c r="F23" s="10"/>
      <c r="G23" s="10"/>
      <c r="H23" s="8"/>
    </row>
    <row r="24" spans="2:8" x14ac:dyDescent="0.25">
      <c r="B24" s="8">
        <v>20</v>
      </c>
      <c r="C24" s="27" t="s">
        <v>193</v>
      </c>
      <c r="D24" s="27" t="s">
        <v>195</v>
      </c>
      <c r="E24" s="10">
        <v>89</v>
      </c>
      <c r="F24" s="10"/>
      <c r="G24" s="10"/>
      <c r="H24" s="8"/>
    </row>
    <row r="25" spans="2:8" x14ac:dyDescent="0.25">
      <c r="B25" s="8">
        <v>21</v>
      </c>
      <c r="C25" s="27" t="s">
        <v>196</v>
      </c>
      <c r="D25" s="27" t="s">
        <v>197</v>
      </c>
      <c r="E25" s="8">
        <v>121</v>
      </c>
      <c r="F25" s="8"/>
      <c r="G25" s="8"/>
      <c r="H25" s="8"/>
    </row>
    <row r="26" spans="2:8" x14ac:dyDescent="0.25">
      <c r="B26" s="8">
        <v>22</v>
      </c>
      <c r="C26" s="27" t="s">
        <v>196</v>
      </c>
      <c r="D26" s="27" t="s">
        <v>198</v>
      </c>
      <c r="E26" s="8">
        <v>118</v>
      </c>
      <c r="F26" s="8"/>
      <c r="G26" s="8"/>
      <c r="H26" s="8"/>
    </row>
    <row r="27" spans="2:8" x14ac:dyDescent="0.25">
      <c r="B27" s="8">
        <v>23</v>
      </c>
      <c r="C27" s="27" t="s">
        <v>199</v>
      </c>
      <c r="D27" s="27" t="s">
        <v>200</v>
      </c>
      <c r="E27" s="8">
        <v>134</v>
      </c>
      <c r="F27" s="8"/>
      <c r="G27" s="8"/>
      <c r="H27" s="8"/>
    </row>
    <row r="28" spans="2:8" x14ac:dyDescent="0.25">
      <c r="B28" s="8">
        <v>24</v>
      </c>
      <c r="C28" s="27" t="s">
        <v>155</v>
      </c>
      <c r="D28" s="27" t="s">
        <v>201</v>
      </c>
      <c r="E28" s="10">
        <v>131</v>
      </c>
      <c r="F28" s="10"/>
      <c r="G28" s="10"/>
      <c r="H28" s="8"/>
    </row>
    <row r="29" spans="2:8" x14ac:dyDescent="0.25">
      <c r="B29" s="8">
        <v>25</v>
      </c>
      <c r="C29" s="27" t="s">
        <v>202</v>
      </c>
      <c r="D29" s="27" t="s">
        <v>203</v>
      </c>
      <c r="E29" s="8">
        <v>87</v>
      </c>
      <c r="F29" s="10"/>
      <c r="G29" s="10"/>
      <c r="H29" s="8"/>
    </row>
    <row r="30" spans="2:8" x14ac:dyDescent="0.25">
      <c r="B30" s="8">
        <v>26</v>
      </c>
      <c r="C30" s="13"/>
      <c r="D30" s="13"/>
      <c r="E30" s="10"/>
      <c r="F30" s="10"/>
      <c r="G30" s="10"/>
      <c r="H30" s="8"/>
    </row>
    <row r="31" spans="2:8" x14ac:dyDescent="0.25">
      <c r="B31" s="8">
        <v>27</v>
      </c>
      <c r="C31" s="3"/>
      <c r="D31" s="3"/>
      <c r="E31" s="10"/>
      <c r="F31" s="10"/>
      <c r="G31" s="10"/>
      <c r="H31" s="8"/>
    </row>
    <row r="32" spans="2:8" x14ac:dyDescent="0.25">
      <c r="B32" s="8">
        <v>28</v>
      </c>
      <c r="C32" s="3"/>
      <c r="D32" s="3"/>
      <c r="E32" s="10"/>
      <c r="F32" s="10"/>
      <c r="G32" s="10"/>
      <c r="H32" s="8"/>
    </row>
    <row r="33" spans="2:8" x14ac:dyDescent="0.25">
      <c r="B33" s="8">
        <v>29</v>
      </c>
      <c r="C33" s="14"/>
      <c r="D33" s="14"/>
      <c r="E33" s="10"/>
      <c r="F33" s="10"/>
      <c r="G33" s="10"/>
      <c r="H33" s="8"/>
    </row>
    <row r="34" spans="2:8" x14ac:dyDescent="0.25">
      <c r="B34" s="8">
        <v>30</v>
      </c>
      <c r="C34" s="3"/>
      <c r="D34" s="3"/>
      <c r="E34" s="10"/>
      <c r="F34" s="10"/>
      <c r="G34" s="10"/>
      <c r="H34" s="8"/>
    </row>
    <row r="35" spans="2:8" x14ac:dyDescent="0.25">
      <c r="B35" s="2"/>
      <c r="E35" s="2"/>
    </row>
    <row r="36" spans="2:8" x14ac:dyDescent="0.25">
      <c r="C36" s="15"/>
    </row>
    <row r="37" spans="2:8" ht="45" x14ac:dyDescent="0.25">
      <c r="C37" s="10" t="s">
        <v>53</v>
      </c>
      <c r="D37" s="10" t="s">
        <v>204</v>
      </c>
      <c r="E37" s="16"/>
    </row>
    <row r="38" spans="2:8" x14ac:dyDescent="0.25">
      <c r="C38" s="17" t="s">
        <v>55</v>
      </c>
      <c r="D38" s="8">
        <f>COUNTIF(E5:E34,"&lt;40")</f>
        <v>0</v>
      </c>
      <c r="E38" s="2"/>
    </row>
    <row r="39" spans="2:8" x14ac:dyDescent="0.25">
      <c r="C39" s="18" t="s">
        <v>56</v>
      </c>
      <c r="D39" s="8">
        <f>SUMPRODUCT((E5:E34&gt;=40)*(E5:E34&lt;=69))</f>
        <v>5</v>
      </c>
      <c r="E39" s="2"/>
    </row>
    <row r="40" spans="2:8" x14ac:dyDescent="0.25">
      <c r="C40" s="19" t="s">
        <v>57</v>
      </c>
      <c r="D40" s="8">
        <f>SUMPRODUCT((E5:E34&gt;=70)*(E5:E34&lt;=80))</f>
        <v>1</v>
      </c>
      <c r="E40" s="2"/>
    </row>
    <row r="41" spans="2:8" x14ac:dyDescent="0.25">
      <c r="C41" s="20" t="s">
        <v>58</v>
      </c>
      <c r="D41" s="8">
        <f>SUMPRODUCT((E5:E34&gt;=81)*(E5:E34&lt;=101))</f>
        <v>8</v>
      </c>
      <c r="E41" s="2"/>
    </row>
    <row r="42" spans="2:8" x14ac:dyDescent="0.25">
      <c r="C42" s="21" t="s">
        <v>59</v>
      </c>
      <c r="D42" s="8">
        <f>COUNTIF(E5:E34,"&gt;101")</f>
        <v>9</v>
      </c>
      <c r="E42" s="2"/>
    </row>
    <row r="43" spans="2:8" x14ac:dyDescent="0.25">
      <c r="C43" s="22" t="s">
        <v>60</v>
      </c>
      <c r="D43" s="23">
        <f>SUM(D38:D42)</f>
        <v>23</v>
      </c>
      <c r="E43" s="2"/>
    </row>
    <row r="44" spans="2:8" x14ac:dyDescent="0.25">
      <c r="C44" s="24" t="s">
        <v>61</v>
      </c>
      <c r="D44" s="25">
        <f>COUNTIF(E5:E34,"Non évaluable")</f>
        <v>0</v>
      </c>
      <c r="E44" s="2"/>
    </row>
    <row r="45" spans="2:8" x14ac:dyDescent="0.25">
      <c r="C45" s="26" t="s">
        <v>62</v>
      </c>
      <c r="D45" s="8">
        <f>COUNTIF(E5:E34,"Absent")</f>
        <v>2</v>
      </c>
      <c r="E45" s="2"/>
    </row>
    <row r="46" spans="2:8" x14ac:dyDescent="0.25">
      <c r="C46" s="22" t="s">
        <v>63</v>
      </c>
      <c r="D46" s="23">
        <f>SUM(D43:D45)</f>
        <v>25</v>
      </c>
      <c r="E46" s="2"/>
    </row>
    <row r="49" spans="3:4" ht="45" x14ac:dyDescent="0.25">
      <c r="C49" s="10" t="s">
        <v>64</v>
      </c>
      <c r="D49" s="10" t="s">
        <v>204</v>
      </c>
    </row>
    <row r="50" spans="3:4" x14ac:dyDescent="0.25">
      <c r="C50" s="17" t="s">
        <v>55</v>
      </c>
      <c r="D50" s="8">
        <f>COUNTIF(F5:F34,"&lt;40")</f>
        <v>0</v>
      </c>
    </row>
    <row r="51" spans="3:4" x14ac:dyDescent="0.25">
      <c r="C51" s="18" t="s">
        <v>56</v>
      </c>
      <c r="D51" s="8">
        <f>SUMPRODUCT((F5:F34&gt;=40)*(F5:F34&lt;=69))</f>
        <v>0</v>
      </c>
    </row>
    <row r="52" spans="3:4" x14ac:dyDescent="0.25">
      <c r="C52" s="19" t="s">
        <v>57</v>
      </c>
      <c r="D52" s="8">
        <f>SUMPRODUCT((F5:F34&gt;=70)*(F5:F34&lt;=80))</f>
        <v>0</v>
      </c>
    </row>
    <row r="53" spans="3:4" x14ac:dyDescent="0.25">
      <c r="C53" s="20" t="s">
        <v>58</v>
      </c>
      <c r="D53" s="8">
        <f>SUMPRODUCT((F5:F34&gt;=81)*(F5:F34&lt;=101))</f>
        <v>0</v>
      </c>
    </row>
    <row r="54" spans="3:4" x14ac:dyDescent="0.25">
      <c r="C54" s="21" t="s">
        <v>59</v>
      </c>
      <c r="D54" s="8">
        <f>COUNTIF(F5:F34,"&gt;101")</f>
        <v>0</v>
      </c>
    </row>
    <row r="55" spans="3:4" x14ac:dyDescent="0.25">
      <c r="C55" s="22" t="s">
        <v>60</v>
      </c>
      <c r="D55" s="23">
        <f>SUM(D50:D54)</f>
        <v>0</v>
      </c>
    </row>
    <row r="56" spans="3:4" x14ac:dyDescent="0.25">
      <c r="C56" s="24" t="s">
        <v>61</v>
      </c>
      <c r="D56" s="25">
        <f>COUNTIF(F5:F34,"Non évaluable")</f>
        <v>0</v>
      </c>
    </row>
    <row r="57" spans="3:4" x14ac:dyDescent="0.25">
      <c r="C57" s="26" t="s">
        <v>62</v>
      </c>
      <c r="D57" s="8">
        <f>COUNTIF(F5:F34,"Absent")</f>
        <v>0</v>
      </c>
    </row>
    <row r="58" spans="3:4" x14ac:dyDescent="0.25">
      <c r="C58" s="22" t="s">
        <v>63</v>
      </c>
      <c r="D58" s="23">
        <f>SUM(D55:D57)</f>
        <v>0</v>
      </c>
    </row>
    <row r="61" spans="3:4" ht="45" x14ac:dyDescent="0.25">
      <c r="C61" s="10" t="s">
        <v>65</v>
      </c>
      <c r="D61" s="10" t="s">
        <v>204</v>
      </c>
    </row>
    <row r="62" spans="3:4" x14ac:dyDescent="0.25">
      <c r="C62" s="17" t="s">
        <v>55</v>
      </c>
      <c r="D62" s="8">
        <f>COUNTIF(G5:G34,"&lt;40")</f>
        <v>0</v>
      </c>
    </row>
    <row r="63" spans="3:4" x14ac:dyDescent="0.25">
      <c r="C63" s="18" t="s">
        <v>56</v>
      </c>
      <c r="D63" s="8">
        <f>SUMPRODUCT((G5:G34&gt;=40)*(G5:G34&lt;=69))</f>
        <v>0</v>
      </c>
    </row>
    <row r="64" spans="3:4" x14ac:dyDescent="0.25">
      <c r="C64" s="19" t="s">
        <v>57</v>
      </c>
      <c r="D64" s="8">
        <f>SUMPRODUCT((G5:G34&gt;=70)*(G5:G34&lt;=80))</f>
        <v>0</v>
      </c>
    </row>
    <row r="65" spans="3:4" x14ac:dyDescent="0.25">
      <c r="C65" s="20" t="s">
        <v>58</v>
      </c>
      <c r="D65" s="8">
        <f>SUMPRODUCT((G5:G34&gt;=81)*(G5:G34&lt;=101))</f>
        <v>0</v>
      </c>
    </row>
    <row r="66" spans="3:4" x14ac:dyDescent="0.25">
      <c r="C66" s="21" t="s">
        <v>59</v>
      </c>
      <c r="D66" s="8">
        <f>COUNTIF(G5:G34,"&gt;101")</f>
        <v>0</v>
      </c>
    </row>
    <row r="67" spans="3:4" x14ac:dyDescent="0.25">
      <c r="C67" s="22" t="s">
        <v>60</v>
      </c>
      <c r="D67" s="23">
        <f>SUM(D62:D66)</f>
        <v>0</v>
      </c>
    </row>
    <row r="68" spans="3:4" x14ac:dyDescent="0.25">
      <c r="C68" s="24" t="s">
        <v>61</v>
      </c>
      <c r="D68" s="25">
        <f>COUNTIF(G5:G34,"Non évaluable")</f>
        <v>0</v>
      </c>
    </row>
    <row r="69" spans="3:4" x14ac:dyDescent="0.25">
      <c r="C69" s="26" t="s">
        <v>62</v>
      </c>
      <c r="D69" s="8">
        <f>COUNTIF(G5:G34,"Absent")</f>
        <v>0</v>
      </c>
    </row>
    <row r="70" spans="3:4" x14ac:dyDescent="0.25">
      <c r="C70" s="22" t="s">
        <v>63</v>
      </c>
      <c r="D70" s="23">
        <f>SUM(D67:D69)</f>
        <v>0</v>
      </c>
    </row>
  </sheetData>
  <conditionalFormatting sqref="E5:G34">
    <cfRule type="cellIs" dxfId="105" priority="14" operator="greaterThan">
      <formula>101</formula>
    </cfRule>
  </conditionalFormatting>
  <conditionalFormatting sqref="E5:G34">
    <cfRule type="cellIs" dxfId="104" priority="13" operator="between">
      <formula>81</formula>
      <formula>101</formula>
    </cfRule>
  </conditionalFormatting>
  <conditionalFormatting sqref="E5:G34">
    <cfRule type="cellIs" dxfId="103" priority="12" operator="between">
      <formula>70</formula>
      <formula>80</formula>
    </cfRule>
  </conditionalFormatting>
  <conditionalFormatting sqref="E5:G34">
    <cfRule type="cellIs" dxfId="102" priority="11" operator="between">
      <formula>40</formula>
      <formula>69</formula>
    </cfRule>
  </conditionalFormatting>
  <conditionalFormatting sqref="E5:G34">
    <cfRule type="cellIs" dxfId="101" priority="10" operator="lessThan">
      <formula>40</formula>
    </cfRule>
  </conditionalFormatting>
  <conditionalFormatting sqref="E5:G34">
    <cfRule type="containsText" dxfId="100" priority="9" operator="containsText" text="Absent">
      <formula>NOT(ISERROR(SEARCH("Absent",E5)))</formula>
    </cfRule>
  </conditionalFormatting>
  <conditionalFormatting sqref="E5:G34">
    <cfRule type="containsText" dxfId="99" priority="8" operator="containsText" text="Non évaluable">
      <formula>NOT(ISERROR(SEARCH("Non évaluable",E5)))</formula>
    </cfRule>
  </conditionalFormatting>
  <conditionalFormatting sqref="E30">
    <cfRule type="cellIs" dxfId="98" priority="7" operator="greaterThan">
      <formula>101</formula>
    </cfRule>
  </conditionalFormatting>
  <conditionalFormatting sqref="E30">
    <cfRule type="cellIs" dxfId="97" priority="6" operator="between">
      <formula>81</formula>
      <formula>101</formula>
    </cfRule>
  </conditionalFormatting>
  <conditionalFormatting sqref="E30">
    <cfRule type="cellIs" dxfId="96" priority="5" operator="between">
      <formula>70</formula>
      <formula>80</formula>
    </cfRule>
  </conditionalFormatting>
  <conditionalFormatting sqref="E30">
    <cfRule type="cellIs" dxfId="95" priority="4" operator="between">
      <formula>40</formula>
      <formula>69</formula>
    </cfRule>
  </conditionalFormatting>
  <conditionalFormatting sqref="E30">
    <cfRule type="cellIs" dxfId="94" priority="3" operator="lessThan">
      <formula>40</formula>
    </cfRule>
  </conditionalFormatting>
  <conditionalFormatting sqref="E30">
    <cfRule type="containsText" dxfId="93" priority="2" operator="containsText" text="Absent">
      <formula>NOT(ISERROR(SEARCH("Absent",E30)))</formula>
    </cfRule>
  </conditionalFormatting>
  <conditionalFormatting sqref="E30">
    <cfRule type="containsText" dxfId="92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J70"/>
  <sheetViews>
    <sheetView zoomScale="68" workbookViewId="0">
      <selection activeCell="L42" sqref="L4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10" x14ac:dyDescent="0.25">
      <c r="C2" s="3" t="s">
        <v>0</v>
      </c>
      <c r="D2" s="8" t="s">
        <v>205</v>
      </c>
      <c r="F2" s="3" t="s">
        <v>2</v>
      </c>
      <c r="G2" s="3" t="s">
        <v>67</v>
      </c>
    </row>
    <row r="4" spans="2:10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27"/>
      <c r="J4" s="27"/>
    </row>
    <row r="5" spans="2:10" x14ac:dyDescent="0.25">
      <c r="B5" s="8">
        <v>1</v>
      </c>
      <c r="C5" s="27" t="s">
        <v>206</v>
      </c>
      <c r="D5" s="27" t="s">
        <v>207</v>
      </c>
      <c r="E5" s="2">
        <v>145</v>
      </c>
      <c r="F5" s="10"/>
      <c r="G5" s="10"/>
      <c r="H5" s="10"/>
      <c r="I5" s="27"/>
      <c r="J5" s="27"/>
    </row>
    <row r="6" spans="2:10" x14ac:dyDescent="0.25">
      <c r="B6" s="8">
        <v>2</v>
      </c>
      <c r="C6" s="27" t="s">
        <v>208</v>
      </c>
      <c r="D6" s="27" t="s">
        <v>209</v>
      </c>
      <c r="E6" s="2">
        <v>115</v>
      </c>
      <c r="F6" s="10"/>
      <c r="G6" s="10"/>
      <c r="H6" s="10"/>
      <c r="I6" s="27"/>
      <c r="J6" s="27"/>
    </row>
    <row r="7" spans="2:10" x14ac:dyDescent="0.25">
      <c r="B7" s="8">
        <v>3</v>
      </c>
      <c r="C7" s="27" t="s">
        <v>210</v>
      </c>
      <c r="D7" s="27" t="s">
        <v>211</v>
      </c>
      <c r="E7" s="2">
        <v>125</v>
      </c>
      <c r="F7" s="10"/>
      <c r="G7" s="10"/>
      <c r="H7" s="10"/>
      <c r="I7" s="27"/>
      <c r="J7" s="27"/>
    </row>
    <row r="8" spans="2:10" x14ac:dyDescent="0.25">
      <c r="B8" s="8">
        <v>4</v>
      </c>
      <c r="C8" s="27" t="s">
        <v>212</v>
      </c>
      <c r="D8" s="27" t="s">
        <v>213</v>
      </c>
      <c r="E8" s="2">
        <v>16</v>
      </c>
      <c r="F8" s="10"/>
      <c r="G8" s="10"/>
      <c r="H8" s="10"/>
      <c r="I8" s="27"/>
      <c r="J8" s="27"/>
    </row>
    <row r="9" spans="2:10" ht="15" customHeight="1" x14ac:dyDescent="0.25">
      <c r="B9" s="8">
        <v>5</v>
      </c>
      <c r="C9" s="27" t="s">
        <v>214</v>
      </c>
      <c r="D9" s="27" t="s">
        <v>215</v>
      </c>
      <c r="E9" s="2">
        <v>32</v>
      </c>
      <c r="F9" s="10"/>
      <c r="G9" s="10"/>
      <c r="H9" s="10"/>
      <c r="I9" s="27"/>
      <c r="J9" s="27"/>
    </row>
    <row r="10" spans="2:10" x14ac:dyDescent="0.25">
      <c r="B10" s="8">
        <v>6</v>
      </c>
      <c r="C10" s="27" t="s">
        <v>216</v>
      </c>
      <c r="D10" s="27" t="s">
        <v>217</v>
      </c>
      <c r="E10" s="2">
        <v>157</v>
      </c>
      <c r="F10" s="10"/>
      <c r="G10" s="10"/>
      <c r="H10" s="10"/>
      <c r="I10" s="27"/>
      <c r="J10" s="27"/>
    </row>
    <row r="11" spans="2:10" x14ac:dyDescent="0.25">
      <c r="B11" s="8">
        <v>7</v>
      </c>
      <c r="C11" s="27" t="s">
        <v>218</v>
      </c>
      <c r="D11" s="27" t="s">
        <v>219</v>
      </c>
      <c r="E11" s="2">
        <v>159</v>
      </c>
      <c r="F11" s="10"/>
      <c r="G11" s="10"/>
      <c r="H11" s="10"/>
      <c r="I11" s="27"/>
      <c r="J11" s="27"/>
    </row>
    <row r="12" spans="2:10" x14ac:dyDescent="0.25">
      <c r="B12" s="8">
        <v>8</v>
      </c>
      <c r="C12" s="27" t="s">
        <v>220</v>
      </c>
      <c r="D12" s="27" t="s">
        <v>221</v>
      </c>
      <c r="E12" s="2">
        <v>23</v>
      </c>
      <c r="F12" s="10"/>
      <c r="G12" s="10"/>
      <c r="H12" s="10"/>
      <c r="I12" s="27"/>
      <c r="J12" s="27"/>
    </row>
    <row r="13" spans="2:10" x14ac:dyDescent="0.25">
      <c r="B13" s="8">
        <v>9</v>
      </c>
      <c r="C13" s="27" t="s">
        <v>222</v>
      </c>
      <c r="D13" s="27" t="s">
        <v>223</v>
      </c>
      <c r="E13" s="2">
        <v>60</v>
      </c>
      <c r="F13" s="10"/>
      <c r="G13" s="10"/>
      <c r="H13" s="10"/>
      <c r="I13" s="27"/>
      <c r="J13" s="27"/>
    </row>
    <row r="14" spans="2:10" x14ac:dyDescent="0.25">
      <c r="B14" s="8">
        <v>10</v>
      </c>
      <c r="C14" s="27" t="s">
        <v>224</v>
      </c>
      <c r="D14" s="27" t="s">
        <v>225</v>
      </c>
      <c r="E14" s="2">
        <v>77</v>
      </c>
      <c r="F14" s="10"/>
      <c r="G14" s="10"/>
      <c r="H14" s="10"/>
      <c r="I14" s="27"/>
      <c r="J14" s="27"/>
    </row>
    <row r="15" spans="2:10" x14ac:dyDescent="0.25">
      <c r="B15" s="8">
        <v>11</v>
      </c>
      <c r="C15" s="27" t="s">
        <v>226</v>
      </c>
      <c r="D15" s="27" t="s">
        <v>227</v>
      </c>
      <c r="E15" s="2">
        <v>72</v>
      </c>
      <c r="F15" s="10"/>
      <c r="G15" s="10"/>
      <c r="H15" s="10"/>
      <c r="I15" s="27"/>
      <c r="J15" s="27"/>
    </row>
    <row r="16" spans="2:10" ht="15" customHeight="1" x14ac:dyDescent="0.25">
      <c r="B16" s="8">
        <v>12</v>
      </c>
      <c r="C16" s="27" t="s">
        <v>228</v>
      </c>
      <c r="D16" s="27" t="s">
        <v>229</v>
      </c>
      <c r="E16" s="2">
        <v>48</v>
      </c>
      <c r="F16" s="10"/>
      <c r="G16" s="10"/>
      <c r="H16" s="10"/>
      <c r="I16" s="27"/>
      <c r="J16" s="27"/>
    </row>
    <row r="17" spans="2:10" x14ac:dyDescent="0.25">
      <c r="B17" s="8">
        <v>13</v>
      </c>
      <c r="C17" s="27" t="s">
        <v>230</v>
      </c>
      <c r="D17" s="27" t="s">
        <v>231</v>
      </c>
      <c r="E17" s="2">
        <v>71</v>
      </c>
      <c r="F17" s="10"/>
      <c r="G17" s="10"/>
      <c r="H17" s="10"/>
      <c r="I17" s="27"/>
      <c r="J17" s="27"/>
    </row>
    <row r="18" spans="2:10" x14ac:dyDescent="0.25">
      <c r="B18" s="8">
        <v>14</v>
      </c>
      <c r="C18" s="27" t="s">
        <v>232</v>
      </c>
      <c r="D18" s="27" t="s">
        <v>233</v>
      </c>
      <c r="E18" s="2">
        <v>15</v>
      </c>
      <c r="F18" s="10"/>
      <c r="G18" s="10"/>
      <c r="H18" s="10"/>
      <c r="I18" s="27"/>
      <c r="J18" s="27"/>
    </row>
    <row r="19" spans="2:10" x14ac:dyDescent="0.25">
      <c r="B19" s="8">
        <v>15</v>
      </c>
      <c r="C19" s="27" t="s">
        <v>234</v>
      </c>
      <c r="D19" s="27" t="s">
        <v>235</v>
      </c>
      <c r="E19" s="2">
        <v>105</v>
      </c>
      <c r="F19" s="10"/>
      <c r="G19" s="10"/>
      <c r="H19" s="10"/>
      <c r="I19" s="27"/>
      <c r="J19" s="27"/>
    </row>
    <row r="20" spans="2:10" x14ac:dyDescent="0.25">
      <c r="B20" s="8">
        <v>16</v>
      </c>
      <c r="C20" s="27" t="s">
        <v>236</v>
      </c>
      <c r="D20" s="27" t="s">
        <v>237</v>
      </c>
      <c r="E20" s="2">
        <v>61</v>
      </c>
      <c r="F20" s="10"/>
      <c r="G20" s="10"/>
      <c r="H20" s="10"/>
      <c r="I20" s="27"/>
      <c r="J20" s="27"/>
    </row>
    <row r="21" spans="2:10" x14ac:dyDescent="0.25">
      <c r="B21" s="8">
        <v>17</v>
      </c>
      <c r="C21" s="27" t="s">
        <v>238</v>
      </c>
      <c r="D21" s="27" t="s">
        <v>239</v>
      </c>
      <c r="E21" s="2">
        <v>116</v>
      </c>
      <c r="F21" s="10"/>
      <c r="G21" s="10"/>
      <c r="H21" s="8"/>
      <c r="I21" s="27"/>
      <c r="J21" s="27"/>
    </row>
    <row r="22" spans="2:10" x14ac:dyDescent="0.25">
      <c r="B22" s="8">
        <v>18</v>
      </c>
      <c r="C22" s="27" t="s">
        <v>240</v>
      </c>
      <c r="D22" s="27" t="s">
        <v>241</v>
      </c>
      <c r="E22" s="2">
        <v>89</v>
      </c>
      <c r="F22" s="10"/>
      <c r="G22" s="10"/>
      <c r="H22" s="8"/>
      <c r="I22" s="27"/>
      <c r="J22" s="27"/>
    </row>
    <row r="23" spans="2:10" x14ac:dyDescent="0.25">
      <c r="B23" s="8">
        <v>19</v>
      </c>
      <c r="C23" s="27" t="s">
        <v>242</v>
      </c>
      <c r="D23" s="27" t="s">
        <v>243</v>
      </c>
      <c r="E23" s="2">
        <v>28</v>
      </c>
      <c r="F23" s="10"/>
      <c r="G23" s="10"/>
      <c r="H23" s="8"/>
      <c r="I23" s="27"/>
      <c r="J23" s="27"/>
    </row>
    <row r="24" spans="2:10" x14ac:dyDescent="0.25">
      <c r="B24" s="8">
        <v>20</v>
      </c>
      <c r="C24" s="27" t="s">
        <v>244</v>
      </c>
      <c r="D24" s="27" t="s">
        <v>245</v>
      </c>
      <c r="E24" s="2">
        <v>32</v>
      </c>
      <c r="F24" s="10"/>
      <c r="G24" s="10"/>
      <c r="H24" s="8"/>
      <c r="I24" s="27"/>
      <c r="J24" s="27"/>
    </row>
    <row r="25" spans="2:10" x14ac:dyDescent="0.25">
      <c r="B25" s="8">
        <v>21</v>
      </c>
      <c r="C25" s="27" t="s">
        <v>246</v>
      </c>
      <c r="D25" s="27" t="s">
        <v>247</v>
      </c>
      <c r="E25" s="2">
        <v>159</v>
      </c>
      <c r="F25" s="10"/>
      <c r="G25" s="8"/>
      <c r="H25" s="8"/>
      <c r="I25" s="27"/>
      <c r="J25" s="27"/>
    </row>
    <row r="26" spans="2:10" x14ac:dyDescent="0.25">
      <c r="B26" s="8">
        <v>22</v>
      </c>
      <c r="C26" s="28" t="s">
        <v>248</v>
      </c>
      <c r="D26" s="28" t="s">
        <v>249</v>
      </c>
      <c r="E26" s="10">
        <v>134</v>
      </c>
      <c r="F26" s="10"/>
      <c r="G26" s="8"/>
      <c r="H26" s="8"/>
      <c r="I26" s="27"/>
      <c r="J26" s="27"/>
    </row>
    <row r="27" spans="2:10" x14ac:dyDescent="0.25">
      <c r="B27" s="8">
        <v>23</v>
      </c>
      <c r="C27" s="28" t="s">
        <v>250</v>
      </c>
      <c r="D27" s="28" t="s">
        <v>251</v>
      </c>
      <c r="E27" s="10">
        <v>82</v>
      </c>
      <c r="F27" s="10"/>
      <c r="G27" s="8"/>
      <c r="H27" s="8"/>
      <c r="I27" s="27"/>
      <c r="J27" s="27"/>
    </row>
    <row r="28" spans="2:10" x14ac:dyDescent="0.25">
      <c r="B28" s="8">
        <v>24</v>
      </c>
      <c r="C28" s="28" t="s">
        <v>252</v>
      </c>
      <c r="D28" s="28" t="s">
        <v>253</v>
      </c>
      <c r="E28" s="10">
        <v>86</v>
      </c>
      <c r="F28" s="10"/>
      <c r="G28" s="10"/>
      <c r="H28" s="8"/>
    </row>
    <row r="29" spans="2:10" x14ac:dyDescent="0.25">
      <c r="B29" s="8">
        <v>25</v>
      </c>
      <c r="C29" s="13"/>
      <c r="D29" s="13"/>
      <c r="E29" s="10"/>
      <c r="F29" s="10"/>
      <c r="G29" s="10"/>
      <c r="H29" s="8"/>
    </row>
    <row r="30" spans="2:10" x14ac:dyDescent="0.25">
      <c r="B30" s="8">
        <v>26</v>
      </c>
      <c r="C30" s="13"/>
      <c r="D30" s="13"/>
      <c r="E30" s="10"/>
      <c r="F30" s="10"/>
      <c r="G30" s="10"/>
      <c r="H30" s="8"/>
    </row>
    <row r="31" spans="2:10" x14ac:dyDescent="0.25">
      <c r="B31" s="8">
        <v>27</v>
      </c>
      <c r="C31" s="3"/>
      <c r="D31" s="3"/>
      <c r="E31" s="10"/>
      <c r="F31" s="10"/>
      <c r="G31" s="10"/>
      <c r="H31" s="8"/>
    </row>
    <row r="32" spans="2:10" x14ac:dyDescent="0.25">
      <c r="B32" s="8">
        <v>28</v>
      </c>
      <c r="C32" s="3"/>
      <c r="D32" s="3"/>
      <c r="E32" s="10"/>
      <c r="F32" s="10"/>
      <c r="G32" s="10"/>
      <c r="H32" s="8"/>
    </row>
    <row r="33" spans="2:8" x14ac:dyDescent="0.25">
      <c r="B33" s="8">
        <v>29</v>
      </c>
      <c r="C33" s="14"/>
      <c r="D33" s="14"/>
      <c r="E33" s="10"/>
      <c r="F33" s="10"/>
      <c r="G33" s="10"/>
      <c r="H33" s="8"/>
    </row>
    <row r="34" spans="2:8" x14ac:dyDescent="0.25">
      <c r="B34" s="8">
        <v>30</v>
      </c>
      <c r="C34" s="3"/>
      <c r="D34" s="3"/>
      <c r="E34" s="10"/>
      <c r="F34" s="10"/>
      <c r="G34" s="10"/>
      <c r="H34" s="8"/>
    </row>
    <row r="35" spans="2:8" x14ac:dyDescent="0.25">
      <c r="B35" s="2"/>
      <c r="E35" s="2"/>
    </row>
    <row r="36" spans="2:8" x14ac:dyDescent="0.25">
      <c r="C36" s="15"/>
    </row>
    <row r="37" spans="2:8" ht="45" x14ac:dyDescent="0.25">
      <c r="C37" s="10" t="s">
        <v>53</v>
      </c>
      <c r="D37" s="10" t="s">
        <v>254</v>
      </c>
      <c r="E37" s="16"/>
    </row>
    <row r="38" spans="2:8" x14ac:dyDescent="0.25">
      <c r="C38" s="17" t="s">
        <v>255</v>
      </c>
      <c r="D38" s="8">
        <f>COUNTIF(E5:E34,"&lt;72")</f>
        <v>10</v>
      </c>
      <c r="E38" s="2"/>
    </row>
    <row r="39" spans="2:8" x14ac:dyDescent="0.25">
      <c r="C39" s="18" t="s">
        <v>256</v>
      </c>
      <c r="D39" s="29">
        <f>SUMPRODUCT((E5:E34&gt;=72)*(E5:E34&lt;=98))</f>
        <v>5</v>
      </c>
      <c r="E39" s="2"/>
    </row>
    <row r="40" spans="2:8" x14ac:dyDescent="0.25">
      <c r="C40" s="19" t="s">
        <v>257</v>
      </c>
      <c r="D40" s="30">
        <f>SUMPRODUCT((E5:E34&gt;=99)*(E5:E34&lt;=116))</f>
        <v>3</v>
      </c>
      <c r="E40" s="2"/>
    </row>
    <row r="41" spans="2:8" x14ac:dyDescent="0.25">
      <c r="C41" s="20" t="s">
        <v>258</v>
      </c>
      <c r="D41" s="31">
        <f>SUMPRODUCT((E5:E34&gt;=117)*(E5:E34&lt;=141))</f>
        <v>2</v>
      </c>
      <c r="E41" s="2"/>
    </row>
    <row r="42" spans="2:8" x14ac:dyDescent="0.25">
      <c r="C42" s="21" t="s">
        <v>259</v>
      </c>
      <c r="D42" s="32">
        <f>COUNTIF(E5:E34,"&gt;141")</f>
        <v>4</v>
      </c>
      <c r="E42" s="2"/>
    </row>
    <row r="43" spans="2:8" x14ac:dyDescent="0.25">
      <c r="C43" s="22" t="s">
        <v>60</v>
      </c>
      <c r="D43" s="23">
        <f>SUM(D38:D42)</f>
        <v>24</v>
      </c>
      <c r="E43" s="2"/>
    </row>
    <row r="44" spans="2:8" x14ac:dyDescent="0.25">
      <c r="C44" s="24" t="s">
        <v>61</v>
      </c>
      <c r="D44" s="25">
        <f>COUNTIF(E5:E34,"Non évaluable")</f>
        <v>0</v>
      </c>
      <c r="E44" s="2"/>
    </row>
    <row r="45" spans="2:8" x14ac:dyDescent="0.25">
      <c r="C45" s="26" t="s">
        <v>62</v>
      </c>
      <c r="D45" s="8">
        <f>COUNTIF(E5:E34,"Absent")</f>
        <v>0</v>
      </c>
      <c r="E45" s="2"/>
    </row>
    <row r="46" spans="2:8" x14ac:dyDescent="0.25">
      <c r="C46" s="22" t="s">
        <v>63</v>
      </c>
      <c r="D46" s="23">
        <f>SUM(D43:D45)</f>
        <v>24</v>
      </c>
      <c r="E46" s="2"/>
    </row>
    <row r="49" spans="3:4" ht="45" x14ac:dyDescent="0.25">
      <c r="C49" s="10" t="s">
        <v>64</v>
      </c>
      <c r="D49" s="10" t="s">
        <v>254</v>
      </c>
    </row>
    <row r="50" spans="3:4" x14ac:dyDescent="0.25">
      <c r="C50" s="17" t="s">
        <v>255</v>
      </c>
      <c r="D50" s="33">
        <f>COUNTIF(F5:F34,"&lt;72")</f>
        <v>0</v>
      </c>
    </row>
    <row r="51" spans="3:4" x14ac:dyDescent="0.25">
      <c r="C51" s="18" t="s">
        <v>256</v>
      </c>
      <c r="D51" s="29">
        <f>SUMPRODUCT((F5:F34&gt;=72)*(F5:F34&lt;=98))</f>
        <v>0</v>
      </c>
    </row>
    <row r="52" spans="3:4" x14ac:dyDescent="0.25">
      <c r="C52" s="19" t="s">
        <v>257</v>
      </c>
      <c r="D52" s="30">
        <f>SUMPRODUCT((F5:F34&gt;=99)*(F5:F34&lt;=116))</f>
        <v>0</v>
      </c>
    </row>
    <row r="53" spans="3:4" x14ac:dyDescent="0.25">
      <c r="C53" s="20" t="s">
        <v>258</v>
      </c>
      <c r="D53" s="31">
        <f>SUMPRODUCT((F5:F34&gt;=117)*(F5:F34&lt;=141))</f>
        <v>0</v>
      </c>
    </row>
    <row r="54" spans="3:4" x14ac:dyDescent="0.25">
      <c r="C54" s="21" t="s">
        <v>259</v>
      </c>
      <c r="D54" s="32">
        <f>COUNTIF(F5:F34,"&gt;141")</f>
        <v>0</v>
      </c>
    </row>
    <row r="55" spans="3:4" x14ac:dyDescent="0.25">
      <c r="C55" s="22" t="s">
        <v>60</v>
      </c>
      <c r="D55" s="23">
        <f>SUM(D50:D54)</f>
        <v>0</v>
      </c>
    </row>
    <row r="56" spans="3:4" x14ac:dyDescent="0.25">
      <c r="C56" s="24" t="s">
        <v>61</v>
      </c>
      <c r="D56" s="25">
        <f>COUNTIF(F5:F34,"Non évaluable")</f>
        <v>0</v>
      </c>
    </row>
    <row r="57" spans="3:4" x14ac:dyDescent="0.25">
      <c r="C57" s="26" t="s">
        <v>62</v>
      </c>
      <c r="D57" s="8">
        <f>COUNTIF(F5:F34,"Absent")</f>
        <v>0</v>
      </c>
    </row>
    <row r="58" spans="3:4" x14ac:dyDescent="0.25">
      <c r="C58" s="22" t="s">
        <v>63</v>
      </c>
      <c r="D58" s="23">
        <f>SUM(D55:D57)</f>
        <v>0</v>
      </c>
    </row>
    <row r="61" spans="3:4" ht="45" x14ac:dyDescent="0.25">
      <c r="C61" s="10" t="s">
        <v>65</v>
      </c>
      <c r="D61" s="10" t="s">
        <v>254</v>
      </c>
    </row>
    <row r="62" spans="3:4" x14ac:dyDescent="0.25">
      <c r="C62" s="17" t="s">
        <v>255</v>
      </c>
      <c r="D62" s="34">
        <f>COUNTIF(G5:G34,"&lt;72")</f>
        <v>0</v>
      </c>
    </row>
    <row r="63" spans="3:4" x14ac:dyDescent="0.25">
      <c r="C63" s="18" t="s">
        <v>256</v>
      </c>
      <c r="D63" s="29">
        <f>SUMPRODUCT((G5:G34&gt;=72)*(G5:G34&lt;=98))</f>
        <v>0</v>
      </c>
    </row>
    <row r="64" spans="3:4" x14ac:dyDescent="0.25">
      <c r="C64" s="19" t="s">
        <v>257</v>
      </c>
      <c r="D64" s="35">
        <f>SUMPRODUCT((G5:G34&gt;=99)*(G5:G34&lt;=116))</f>
        <v>0</v>
      </c>
    </row>
    <row r="65" spans="3:4" x14ac:dyDescent="0.25">
      <c r="C65" s="20" t="s">
        <v>258</v>
      </c>
      <c r="D65" s="31">
        <f>SUMPRODUCT((G5:G34&gt;=117)*(G5:G34&lt;=141))</f>
        <v>0</v>
      </c>
    </row>
    <row r="66" spans="3:4" x14ac:dyDescent="0.25">
      <c r="C66" s="21" t="s">
        <v>259</v>
      </c>
      <c r="D66" s="32">
        <f>COUNTIF(G5:G34,"&gt;141")</f>
        <v>0</v>
      </c>
    </row>
    <row r="67" spans="3:4" x14ac:dyDescent="0.25">
      <c r="C67" s="22" t="s">
        <v>60</v>
      </c>
      <c r="D67" s="23">
        <f>SUM(D62:D66)</f>
        <v>0</v>
      </c>
    </row>
    <row r="68" spans="3:4" x14ac:dyDescent="0.25">
      <c r="C68" s="24" t="s">
        <v>61</v>
      </c>
      <c r="D68" s="25">
        <f>COUNTIF(G5:G34,"Non évaluable")</f>
        <v>0</v>
      </c>
    </row>
    <row r="69" spans="3:4" x14ac:dyDescent="0.25">
      <c r="C69" s="26" t="s">
        <v>62</v>
      </c>
      <c r="D69" s="8">
        <f>COUNTIF(G5:G34,"Absent")</f>
        <v>0</v>
      </c>
    </row>
    <row r="70" spans="3:4" x14ac:dyDescent="0.25">
      <c r="C70" s="22" t="s">
        <v>63</v>
      </c>
      <c r="D70" s="23">
        <f>SUM(D67:D69)</f>
        <v>0</v>
      </c>
    </row>
  </sheetData>
  <conditionalFormatting sqref="D38">
    <cfRule type="cellIs" dxfId="91" priority="33" operator="lessThan">
      <formula>72</formula>
    </cfRule>
  </conditionalFormatting>
  <conditionalFormatting sqref="D39">
    <cfRule type="cellIs" dxfId="90" priority="32" operator="between">
      <formula>72</formula>
      <formula>98</formula>
    </cfRule>
  </conditionalFormatting>
  <conditionalFormatting sqref="E5:E34">
    <cfRule type="cellIs" dxfId="89" priority="28" operator="lessThan">
      <formula>72</formula>
    </cfRule>
  </conditionalFormatting>
  <conditionalFormatting sqref="E5:E34">
    <cfRule type="cellIs" dxfId="88" priority="27" operator="lessThan">
      <formula>72</formula>
    </cfRule>
  </conditionalFormatting>
  <conditionalFormatting sqref="E5:E34">
    <cfRule type="cellIs" dxfId="87" priority="26" operator="between">
      <formula>72</formula>
      <formula>98</formula>
    </cfRule>
  </conditionalFormatting>
  <conditionalFormatting sqref="E5:E34">
    <cfRule type="cellIs" dxfId="86" priority="25" operator="between">
      <formula>99</formula>
      <formula>116</formula>
    </cfRule>
  </conditionalFormatting>
  <conditionalFormatting sqref="E5:E34">
    <cfRule type="cellIs" dxfId="85" priority="24" operator="between">
      <formula>117</formula>
      <formula>141</formula>
    </cfRule>
  </conditionalFormatting>
  <conditionalFormatting sqref="E5:E34">
    <cfRule type="cellIs" dxfId="84" priority="23" operator="greaterThan">
      <formula>141</formula>
    </cfRule>
  </conditionalFormatting>
  <conditionalFormatting sqref="E5:E34">
    <cfRule type="cellIs" dxfId="83" priority="22" operator="greaterThan">
      <formula>141</formula>
    </cfRule>
  </conditionalFormatting>
  <conditionalFormatting sqref="F5:F34">
    <cfRule type="cellIs" dxfId="82" priority="14" operator="lessThan">
      <formula>72</formula>
    </cfRule>
  </conditionalFormatting>
  <conditionalFormatting sqref="F5:F34">
    <cfRule type="cellIs" dxfId="81" priority="13" operator="between">
      <formula>72</formula>
      <formula>98</formula>
    </cfRule>
  </conditionalFormatting>
  <conditionalFormatting sqref="F5:F34">
    <cfRule type="cellIs" dxfId="80" priority="12" operator="between">
      <formula>99</formula>
      <formula>116</formula>
    </cfRule>
  </conditionalFormatting>
  <conditionalFormatting sqref="F5:F34">
    <cfRule type="cellIs" dxfId="79" priority="11" operator="between">
      <formula>117</formula>
      <formula>141</formula>
    </cfRule>
  </conditionalFormatting>
  <conditionalFormatting sqref="F5:F34">
    <cfRule type="cellIs" dxfId="78" priority="10" operator="greaterThan">
      <formula>141</formula>
    </cfRule>
  </conditionalFormatting>
  <conditionalFormatting sqref="F5:F34">
    <cfRule type="cellIs" dxfId="77" priority="9" operator="greaterThan">
      <formula>141</formula>
    </cfRule>
  </conditionalFormatting>
  <conditionalFormatting sqref="F5:F34">
    <cfRule type="cellIs" dxfId="76" priority="8" operator="greaterThan">
      <formula>141</formula>
    </cfRule>
  </conditionalFormatting>
  <conditionalFormatting sqref="F5:F34">
    <cfRule type="cellIs" dxfId="75" priority="7" operator="greaterThan">
      <formula>141</formula>
    </cfRule>
  </conditionalFormatting>
  <conditionalFormatting sqref="G5:G34">
    <cfRule type="cellIs" dxfId="74" priority="6" operator="lessThan">
      <formula>72</formula>
    </cfRule>
  </conditionalFormatting>
  <conditionalFormatting sqref="G5:G34">
    <cfRule type="cellIs" dxfId="73" priority="5" operator="between">
      <formula>72</formula>
      <formula>98</formula>
    </cfRule>
  </conditionalFormatting>
  <conditionalFormatting sqref="G5:G34">
    <cfRule type="cellIs" dxfId="72" priority="4" operator="between">
      <formula>99</formula>
      <formula>116</formula>
    </cfRule>
  </conditionalFormatting>
  <conditionalFormatting sqref="G5:G34">
    <cfRule type="cellIs" dxfId="71" priority="3" operator="between">
      <formula>117</formula>
      <formula>141</formula>
    </cfRule>
  </conditionalFormatting>
  <conditionalFormatting sqref="G5:G34">
    <cfRule type="cellIs" dxfId="70" priority="2" operator="greaterThan">
      <formula>141</formula>
    </cfRule>
  </conditionalFormatting>
  <conditionalFormatting sqref="G5:G34">
    <cfRule type="cellIs" dxfId="69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tabSelected="1" zoomScale="68" workbookViewId="0">
      <selection activeCell="J23" sqref="J2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8" t="s">
        <v>260</v>
      </c>
      <c r="F2" s="3" t="s">
        <v>2</v>
      </c>
      <c r="G2" s="3" t="s">
        <v>261</v>
      </c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8">
        <v>1</v>
      </c>
      <c r="C5" s="28" t="s">
        <v>262</v>
      </c>
      <c r="D5" s="28" t="s">
        <v>263</v>
      </c>
      <c r="E5" s="10">
        <v>0</v>
      </c>
      <c r="F5" s="10"/>
      <c r="G5" s="10"/>
      <c r="H5" s="10"/>
    </row>
    <row r="6" spans="2:8" x14ac:dyDescent="0.25">
      <c r="B6" s="8">
        <v>2</v>
      </c>
      <c r="C6" s="28" t="s">
        <v>72</v>
      </c>
      <c r="D6" s="28" t="s">
        <v>264</v>
      </c>
      <c r="E6" s="10">
        <v>84</v>
      </c>
      <c r="F6" s="10"/>
      <c r="G6" s="10"/>
      <c r="H6" s="10"/>
    </row>
    <row r="7" spans="2:8" x14ac:dyDescent="0.25">
      <c r="B7" s="8">
        <v>3</v>
      </c>
      <c r="C7" s="28" t="s">
        <v>265</v>
      </c>
      <c r="D7" s="28" t="s">
        <v>266</v>
      </c>
      <c r="E7" s="10">
        <v>89</v>
      </c>
      <c r="F7" s="10"/>
      <c r="G7" s="10"/>
      <c r="H7" s="10"/>
    </row>
    <row r="8" spans="2:8" x14ac:dyDescent="0.25">
      <c r="B8" s="8">
        <v>4</v>
      </c>
      <c r="C8" s="28" t="s">
        <v>267</v>
      </c>
      <c r="D8" s="28" t="s">
        <v>268</v>
      </c>
      <c r="E8" s="10">
        <v>65</v>
      </c>
      <c r="F8" s="10"/>
      <c r="G8" s="10"/>
      <c r="H8" s="10"/>
    </row>
    <row r="9" spans="2:8" ht="15" customHeight="1" x14ac:dyDescent="0.25">
      <c r="B9" s="8">
        <v>5</v>
      </c>
      <c r="C9" s="28" t="s">
        <v>269</v>
      </c>
      <c r="D9" s="28" t="s">
        <v>200</v>
      </c>
      <c r="E9" s="10">
        <v>100</v>
      </c>
      <c r="F9" s="10"/>
      <c r="G9" s="10"/>
      <c r="H9" s="10"/>
    </row>
    <row r="10" spans="2:8" x14ac:dyDescent="0.25">
      <c r="B10" s="8">
        <v>6</v>
      </c>
      <c r="C10" s="28" t="s">
        <v>270</v>
      </c>
      <c r="D10" s="28" t="s">
        <v>271</v>
      </c>
      <c r="E10" s="10">
        <v>125</v>
      </c>
      <c r="F10" s="10"/>
      <c r="G10" s="10"/>
      <c r="H10" s="10"/>
    </row>
    <row r="11" spans="2:8" x14ac:dyDescent="0.25">
      <c r="B11" s="8">
        <v>7</v>
      </c>
      <c r="C11" s="28" t="s">
        <v>272</v>
      </c>
      <c r="D11" s="28" t="s">
        <v>33</v>
      </c>
      <c r="E11" s="10">
        <v>48</v>
      </c>
      <c r="F11" s="10"/>
      <c r="G11" s="10"/>
      <c r="H11" s="10"/>
    </row>
    <row r="12" spans="2:8" x14ac:dyDescent="0.25">
      <c r="B12" s="8">
        <v>8</v>
      </c>
      <c r="C12" s="28" t="s">
        <v>273</v>
      </c>
      <c r="D12" s="28" t="s">
        <v>274</v>
      </c>
      <c r="E12" s="10" t="s">
        <v>46</v>
      </c>
      <c r="F12" s="10"/>
      <c r="G12" s="10"/>
      <c r="H12" s="10"/>
    </row>
    <row r="13" spans="2:8" x14ac:dyDescent="0.25">
      <c r="B13" s="8">
        <v>9</v>
      </c>
      <c r="C13" s="28" t="s">
        <v>220</v>
      </c>
      <c r="D13" s="28" t="s">
        <v>275</v>
      </c>
      <c r="E13" s="10">
        <v>8</v>
      </c>
      <c r="F13" s="10"/>
      <c r="G13" s="10"/>
      <c r="H13" s="10" t="s">
        <v>276</v>
      </c>
    </row>
    <row r="14" spans="2:8" x14ac:dyDescent="0.25">
      <c r="B14" s="8">
        <v>10</v>
      </c>
      <c r="C14" s="28" t="s">
        <v>277</v>
      </c>
      <c r="D14" s="28" t="s">
        <v>278</v>
      </c>
      <c r="E14" s="10" t="s">
        <v>279</v>
      </c>
      <c r="F14" s="10"/>
      <c r="G14" s="10"/>
      <c r="H14" s="10"/>
    </row>
    <row r="15" spans="2:8" x14ac:dyDescent="0.25">
      <c r="B15" s="8">
        <v>11</v>
      </c>
      <c r="C15" s="28" t="s">
        <v>280</v>
      </c>
      <c r="D15" s="28" t="s">
        <v>281</v>
      </c>
      <c r="E15" s="10">
        <v>142</v>
      </c>
      <c r="F15" s="10"/>
      <c r="G15" s="10"/>
      <c r="H15" s="10"/>
    </row>
    <row r="16" spans="2:8" ht="15" customHeight="1" x14ac:dyDescent="0.25">
      <c r="B16" s="8">
        <v>12</v>
      </c>
      <c r="C16" s="28" t="s">
        <v>282</v>
      </c>
      <c r="D16" s="28" t="s">
        <v>283</v>
      </c>
      <c r="E16" s="10">
        <v>136</v>
      </c>
      <c r="F16" s="10"/>
      <c r="G16" s="10"/>
      <c r="H16" s="10"/>
    </row>
    <row r="17" spans="2:8" x14ac:dyDescent="0.25">
      <c r="B17" s="8">
        <v>13</v>
      </c>
      <c r="C17" s="28" t="s">
        <v>234</v>
      </c>
      <c r="D17" s="28" t="s">
        <v>284</v>
      </c>
      <c r="E17" s="10">
        <v>97</v>
      </c>
      <c r="F17" s="10"/>
      <c r="G17" s="10"/>
      <c r="H17" s="10"/>
    </row>
    <row r="18" spans="2:8" x14ac:dyDescent="0.25">
      <c r="B18" s="8">
        <v>14</v>
      </c>
      <c r="C18" s="28" t="s">
        <v>285</v>
      </c>
      <c r="D18" s="28" t="s">
        <v>286</v>
      </c>
      <c r="E18" s="10">
        <v>132</v>
      </c>
      <c r="F18" s="10"/>
      <c r="G18" s="10"/>
      <c r="H18" s="10"/>
    </row>
    <row r="19" spans="2:8" x14ac:dyDescent="0.25">
      <c r="B19" s="8">
        <v>15</v>
      </c>
      <c r="C19" s="28" t="s">
        <v>287</v>
      </c>
      <c r="D19" s="28" t="s">
        <v>288</v>
      </c>
      <c r="E19" s="10">
        <v>20</v>
      </c>
      <c r="F19" s="10"/>
      <c r="G19" s="10"/>
      <c r="H19" s="10"/>
    </row>
    <row r="20" spans="2:8" x14ac:dyDescent="0.25">
      <c r="B20" s="8">
        <v>16</v>
      </c>
      <c r="C20" s="28" t="s">
        <v>289</v>
      </c>
      <c r="D20" s="28" t="s">
        <v>290</v>
      </c>
      <c r="E20" s="10">
        <v>94</v>
      </c>
      <c r="F20" s="10"/>
      <c r="G20" s="10"/>
      <c r="H20" s="10"/>
    </row>
    <row r="21" spans="2:8" x14ac:dyDescent="0.25">
      <c r="B21" s="8">
        <v>17</v>
      </c>
      <c r="C21" s="28" t="s">
        <v>291</v>
      </c>
      <c r="D21" s="28" t="s">
        <v>292</v>
      </c>
      <c r="E21" s="10">
        <v>34</v>
      </c>
      <c r="F21" s="10"/>
      <c r="G21" s="10"/>
      <c r="H21" s="8" t="s">
        <v>276</v>
      </c>
    </row>
    <row r="22" spans="2:8" x14ac:dyDescent="0.25">
      <c r="B22" s="8">
        <v>18</v>
      </c>
      <c r="C22" s="28" t="s">
        <v>293</v>
      </c>
      <c r="D22" s="28" t="s">
        <v>294</v>
      </c>
      <c r="E22" s="10">
        <v>75</v>
      </c>
      <c r="F22" s="10"/>
      <c r="G22" s="10"/>
      <c r="H22" s="8"/>
    </row>
    <row r="23" spans="2:8" x14ac:dyDescent="0.25">
      <c r="B23" s="8">
        <v>19</v>
      </c>
      <c r="C23" s="27" t="s">
        <v>295</v>
      </c>
      <c r="D23" s="27" t="s">
        <v>115</v>
      </c>
      <c r="E23" s="10">
        <v>120</v>
      </c>
      <c r="F23" s="10"/>
      <c r="G23" s="10"/>
      <c r="H23" s="8"/>
    </row>
    <row r="24" spans="2:8" x14ac:dyDescent="0.25">
      <c r="B24" s="8">
        <v>20</v>
      </c>
      <c r="C24" s="28" t="s">
        <v>296</v>
      </c>
      <c r="D24" s="28" t="s">
        <v>297</v>
      </c>
      <c r="E24" s="10">
        <v>37</v>
      </c>
      <c r="F24" s="10"/>
      <c r="G24" s="10"/>
      <c r="H24" s="8"/>
    </row>
    <row r="25" spans="2:8" x14ac:dyDescent="0.25">
      <c r="B25" s="8">
        <v>21</v>
      </c>
      <c r="C25" s="28" t="s">
        <v>298</v>
      </c>
      <c r="D25" s="28" t="s">
        <v>299</v>
      </c>
      <c r="E25" s="10" t="s">
        <v>300</v>
      </c>
      <c r="F25" s="10"/>
      <c r="G25" s="8"/>
      <c r="H25" s="8" t="s">
        <v>122</v>
      </c>
    </row>
    <row r="26" spans="2:8" x14ac:dyDescent="0.25">
      <c r="B26" s="8">
        <v>22</v>
      </c>
      <c r="C26" s="28" t="s">
        <v>301</v>
      </c>
      <c r="D26" s="28" t="s">
        <v>302</v>
      </c>
      <c r="E26" s="10" t="s">
        <v>300</v>
      </c>
      <c r="F26" s="10"/>
      <c r="G26" s="8"/>
      <c r="H26" s="8" t="s">
        <v>122</v>
      </c>
    </row>
    <row r="27" spans="2:8" x14ac:dyDescent="0.25">
      <c r="B27" s="8">
        <v>23</v>
      </c>
      <c r="C27" s="28" t="s">
        <v>142</v>
      </c>
      <c r="D27" s="28" t="s">
        <v>303</v>
      </c>
      <c r="E27" s="10">
        <v>166</v>
      </c>
      <c r="F27" s="10"/>
      <c r="G27" s="8"/>
      <c r="H27" s="8"/>
    </row>
    <row r="28" spans="2:8" x14ac:dyDescent="0.25">
      <c r="B28" s="8">
        <v>24</v>
      </c>
      <c r="C28" s="36"/>
      <c r="D28" s="36"/>
      <c r="E28" s="10"/>
      <c r="F28" s="10"/>
      <c r="G28" s="10"/>
      <c r="H28" s="8"/>
    </row>
    <row r="29" spans="2:8" x14ac:dyDescent="0.25">
      <c r="B29" s="8">
        <v>25</v>
      </c>
      <c r="C29" s="13"/>
      <c r="D29" s="13"/>
      <c r="E29" s="10"/>
      <c r="F29" s="10"/>
      <c r="G29" s="10"/>
      <c r="H29" s="8"/>
    </row>
    <row r="30" spans="2:8" x14ac:dyDescent="0.25">
      <c r="B30" s="8">
        <v>26</v>
      </c>
      <c r="C30" s="13"/>
      <c r="D30" s="13"/>
      <c r="E30" s="10"/>
      <c r="F30" s="10"/>
      <c r="G30" s="10"/>
      <c r="H30" s="8"/>
    </row>
    <row r="31" spans="2:8" x14ac:dyDescent="0.25">
      <c r="B31" s="8">
        <v>27</v>
      </c>
      <c r="C31" s="3"/>
      <c r="D31" s="3"/>
      <c r="E31" s="10"/>
      <c r="F31" s="10"/>
      <c r="G31" s="10"/>
      <c r="H31" s="8"/>
    </row>
    <row r="32" spans="2:8" x14ac:dyDescent="0.25">
      <c r="B32" s="8">
        <v>28</v>
      </c>
      <c r="C32" s="3"/>
      <c r="D32" s="3"/>
      <c r="E32" s="10"/>
      <c r="F32" s="10"/>
      <c r="G32" s="10"/>
      <c r="H32" s="8"/>
    </row>
    <row r="33" spans="2:8" x14ac:dyDescent="0.25">
      <c r="B33" s="8">
        <v>29</v>
      </c>
      <c r="C33" s="14"/>
      <c r="D33" s="14"/>
      <c r="E33" s="10"/>
      <c r="F33" s="10"/>
      <c r="G33" s="10"/>
      <c r="H33" s="8"/>
    </row>
    <row r="34" spans="2:8" x14ac:dyDescent="0.25">
      <c r="B34" s="8">
        <v>30</v>
      </c>
      <c r="C34" s="3"/>
      <c r="D34" s="3"/>
      <c r="E34" s="10"/>
      <c r="F34" s="10"/>
      <c r="G34" s="10"/>
      <c r="H34" s="8"/>
    </row>
    <row r="35" spans="2:8" x14ac:dyDescent="0.25">
      <c r="B35" s="2"/>
      <c r="E35" s="2"/>
    </row>
    <row r="36" spans="2:8" x14ac:dyDescent="0.25">
      <c r="C36" s="15"/>
    </row>
    <row r="37" spans="2:8" ht="45" x14ac:dyDescent="0.25">
      <c r="C37" s="10" t="s">
        <v>53</v>
      </c>
      <c r="D37" s="10" t="s">
        <v>254</v>
      </c>
      <c r="E37" s="16"/>
    </row>
    <row r="38" spans="2:8" x14ac:dyDescent="0.25">
      <c r="C38" s="17" t="s">
        <v>255</v>
      </c>
      <c r="D38" s="8">
        <f>COUNTIF(E5:E34,"&lt;72")</f>
        <v>7</v>
      </c>
      <c r="E38" s="2"/>
    </row>
    <row r="39" spans="2:8" x14ac:dyDescent="0.25">
      <c r="C39" s="18" t="s">
        <v>256</v>
      </c>
      <c r="D39" s="29">
        <f>SUMPRODUCT((E5:E34&gt;=72)*(E5:E34&lt;=98))</f>
        <v>5</v>
      </c>
      <c r="E39" s="2"/>
    </row>
    <row r="40" spans="2:8" x14ac:dyDescent="0.25">
      <c r="C40" s="19" t="s">
        <v>257</v>
      </c>
      <c r="D40" s="30">
        <f>SUMPRODUCT((E5:E34&gt;=99)*(E5:E34&lt;=116))</f>
        <v>1</v>
      </c>
      <c r="E40" s="2"/>
    </row>
    <row r="41" spans="2:8" x14ac:dyDescent="0.25">
      <c r="C41" s="20" t="s">
        <v>258</v>
      </c>
      <c r="D41" s="31">
        <f>SUMPRODUCT((E5:E34&gt;=117)*(E5:E34&lt;=141))</f>
        <v>4</v>
      </c>
      <c r="E41" s="2"/>
    </row>
    <row r="42" spans="2:8" x14ac:dyDescent="0.25">
      <c r="C42" s="21" t="s">
        <v>259</v>
      </c>
      <c r="D42" s="32">
        <f>COUNTIF(E5:E34,"&gt;141")</f>
        <v>2</v>
      </c>
      <c r="E42" s="2"/>
    </row>
    <row r="43" spans="2:8" x14ac:dyDescent="0.25">
      <c r="C43" s="22" t="s">
        <v>60</v>
      </c>
      <c r="D43" s="23">
        <f>SUM(D38:D42)</f>
        <v>19</v>
      </c>
      <c r="E43" s="2"/>
    </row>
    <row r="44" spans="2:8" x14ac:dyDescent="0.25">
      <c r="C44" s="24" t="s">
        <v>61</v>
      </c>
      <c r="D44" s="25">
        <f>COUNTIF(E5:E34,"Non évaluable")</f>
        <v>2</v>
      </c>
      <c r="E44" s="2"/>
    </row>
    <row r="45" spans="2:8" x14ac:dyDescent="0.25">
      <c r="C45" s="26" t="s">
        <v>62</v>
      </c>
      <c r="D45" s="8">
        <f>COUNTIF(E5:E34,"Absent")</f>
        <v>1</v>
      </c>
      <c r="E45" s="2"/>
    </row>
    <row r="46" spans="2:8" x14ac:dyDescent="0.25">
      <c r="C46" s="22" t="s">
        <v>63</v>
      </c>
      <c r="D46" s="23">
        <f>SUM(D43:D45)</f>
        <v>22</v>
      </c>
      <c r="E46" s="2"/>
    </row>
    <row r="49" spans="3:4" ht="45" x14ac:dyDescent="0.25">
      <c r="C49" s="10" t="s">
        <v>64</v>
      </c>
      <c r="D49" s="10" t="s">
        <v>254</v>
      </c>
    </row>
    <row r="50" spans="3:4" x14ac:dyDescent="0.25">
      <c r="C50" s="17" t="s">
        <v>255</v>
      </c>
      <c r="D50" s="33">
        <f>COUNTIF(F5:F34,"&lt;72")</f>
        <v>0</v>
      </c>
    </row>
    <row r="51" spans="3:4" x14ac:dyDescent="0.25">
      <c r="C51" s="18" t="s">
        <v>256</v>
      </c>
      <c r="D51" s="29">
        <f>SUMPRODUCT((F5:F34&gt;=72)*(F5:F34&lt;=98))</f>
        <v>0</v>
      </c>
    </row>
    <row r="52" spans="3:4" x14ac:dyDescent="0.25">
      <c r="C52" s="19" t="s">
        <v>257</v>
      </c>
      <c r="D52" s="30">
        <f>SUMPRODUCT((F5:F34&gt;=99)*(F5:F34&lt;=116))</f>
        <v>0</v>
      </c>
    </row>
    <row r="53" spans="3:4" x14ac:dyDescent="0.25">
      <c r="C53" s="20" t="s">
        <v>258</v>
      </c>
      <c r="D53" s="31">
        <f>SUMPRODUCT((F5:F34&gt;=117)*(F5:F34&lt;=141))</f>
        <v>0</v>
      </c>
    </row>
    <row r="54" spans="3:4" x14ac:dyDescent="0.25">
      <c r="C54" s="21" t="s">
        <v>259</v>
      </c>
      <c r="D54" s="32">
        <f>COUNTIF(F5:F34,"&gt;141")</f>
        <v>0</v>
      </c>
    </row>
    <row r="55" spans="3:4" x14ac:dyDescent="0.25">
      <c r="C55" s="22" t="s">
        <v>60</v>
      </c>
      <c r="D55" s="23">
        <f>SUM(D50:D54)</f>
        <v>0</v>
      </c>
    </row>
    <row r="56" spans="3:4" x14ac:dyDescent="0.25">
      <c r="C56" s="24" t="s">
        <v>61</v>
      </c>
      <c r="D56" s="25">
        <f>COUNTIF(F5:F34,"Non évaluable")</f>
        <v>0</v>
      </c>
    </row>
    <row r="57" spans="3:4" x14ac:dyDescent="0.25">
      <c r="C57" s="26" t="s">
        <v>62</v>
      </c>
      <c r="D57" s="8">
        <f>COUNTIF(F5:F34,"Absent")</f>
        <v>0</v>
      </c>
    </row>
    <row r="58" spans="3:4" x14ac:dyDescent="0.25">
      <c r="C58" s="22" t="s">
        <v>63</v>
      </c>
      <c r="D58" s="23">
        <f>SUM(D55:D57)</f>
        <v>0</v>
      </c>
    </row>
    <row r="61" spans="3:4" ht="45" x14ac:dyDescent="0.25">
      <c r="C61" s="10" t="s">
        <v>65</v>
      </c>
      <c r="D61" s="10" t="s">
        <v>254</v>
      </c>
    </row>
    <row r="62" spans="3:4" x14ac:dyDescent="0.25">
      <c r="C62" s="17" t="s">
        <v>255</v>
      </c>
      <c r="D62" s="34">
        <f>COUNTIF(G5:G34,"&lt;72")</f>
        <v>0</v>
      </c>
    </row>
    <row r="63" spans="3:4" x14ac:dyDescent="0.25">
      <c r="C63" s="18" t="s">
        <v>256</v>
      </c>
      <c r="D63" s="29">
        <f>SUMPRODUCT((G5:G34&gt;=72)*(G5:G34&lt;=98))</f>
        <v>0</v>
      </c>
    </row>
    <row r="64" spans="3:4" x14ac:dyDescent="0.25">
      <c r="C64" s="19" t="s">
        <v>257</v>
      </c>
      <c r="D64" s="35">
        <f>SUMPRODUCT((G5:G34&gt;=99)*(G5:G34&lt;=116))</f>
        <v>0</v>
      </c>
    </row>
    <row r="65" spans="3:4" x14ac:dyDescent="0.25">
      <c r="C65" s="20" t="s">
        <v>258</v>
      </c>
      <c r="D65" s="31">
        <f>SUMPRODUCT((G5:G34&gt;=117)*(G5:G34&lt;=141))</f>
        <v>0</v>
      </c>
    </row>
    <row r="66" spans="3:4" x14ac:dyDescent="0.25">
      <c r="C66" s="21" t="s">
        <v>259</v>
      </c>
      <c r="D66" s="32">
        <f>COUNTIF(G5:G34,"&gt;141")</f>
        <v>0</v>
      </c>
    </row>
    <row r="67" spans="3:4" x14ac:dyDescent="0.25">
      <c r="C67" s="22" t="s">
        <v>60</v>
      </c>
      <c r="D67" s="23">
        <f>SUM(D62:D66)</f>
        <v>0</v>
      </c>
    </row>
    <row r="68" spans="3:4" x14ac:dyDescent="0.25">
      <c r="C68" s="24" t="s">
        <v>61</v>
      </c>
      <c r="D68" s="25">
        <f>COUNTIF(G5:G34,"Non évaluable")</f>
        <v>0</v>
      </c>
    </row>
    <row r="69" spans="3:4" x14ac:dyDescent="0.25">
      <c r="C69" s="26" t="s">
        <v>62</v>
      </c>
      <c r="D69" s="8">
        <f>COUNTIF(G5:G34,"Absent")</f>
        <v>0</v>
      </c>
    </row>
    <row r="70" spans="3:4" x14ac:dyDescent="0.25">
      <c r="C70" s="22" t="s">
        <v>63</v>
      </c>
      <c r="D70" s="23">
        <f>SUM(D67:D69)</f>
        <v>0</v>
      </c>
    </row>
  </sheetData>
  <conditionalFormatting sqref="D38">
    <cfRule type="cellIs" dxfId="68" priority="23" operator="lessThan">
      <formula>72</formula>
    </cfRule>
  </conditionalFormatting>
  <conditionalFormatting sqref="D39">
    <cfRule type="cellIs" dxfId="67" priority="22" operator="between">
      <formula>72</formula>
      <formula>98</formula>
    </cfRule>
  </conditionalFormatting>
  <conditionalFormatting sqref="E5:E34">
    <cfRule type="cellIs" dxfId="66" priority="15" operator="greaterThan">
      <formula>141</formula>
    </cfRule>
  </conditionalFormatting>
  <conditionalFormatting sqref="E5:E34">
    <cfRule type="cellIs" dxfId="65" priority="16" operator="greaterThan">
      <formula>141</formula>
    </cfRule>
  </conditionalFormatting>
  <conditionalFormatting sqref="E5:E34">
    <cfRule type="cellIs" dxfId="64" priority="17" operator="between">
      <formula>117</formula>
      <formula>141</formula>
    </cfRule>
  </conditionalFormatting>
  <conditionalFormatting sqref="E5:E34">
    <cfRule type="cellIs" dxfId="63" priority="18" operator="between">
      <formula>99</formula>
      <formula>116</formula>
    </cfRule>
  </conditionalFormatting>
  <conditionalFormatting sqref="E5:E34">
    <cfRule type="cellIs" dxfId="62" priority="19" operator="between">
      <formula>72</formula>
      <formula>98</formula>
    </cfRule>
  </conditionalFormatting>
  <conditionalFormatting sqref="E5:E34">
    <cfRule type="cellIs" dxfId="61" priority="20" operator="lessThan">
      <formula>72</formula>
    </cfRule>
  </conditionalFormatting>
  <conditionalFormatting sqref="E5:E34">
    <cfRule type="cellIs" dxfId="60" priority="21" operator="lessThan">
      <formula>72</formula>
    </cfRule>
  </conditionalFormatting>
  <conditionalFormatting sqref="F5:F34">
    <cfRule type="cellIs" dxfId="59" priority="7" operator="greaterThan">
      <formula>141</formula>
    </cfRule>
  </conditionalFormatting>
  <conditionalFormatting sqref="F5:F34">
    <cfRule type="cellIs" dxfId="58" priority="8" operator="greaterThan">
      <formula>141</formula>
    </cfRule>
  </conditionalFormatting>
  <conditionalFormatting sqref="F5:F34">
    <cfRule type="cellIs" dxfId="57" priority="9" operator="greaterThan">
      <formula>141</formula>
    </cfRule>
  </conditionalFormatting>
  <conditionalFormatting sqref="F5:F34">
    <cfRule type="cellIs" dxfId="56" priority="10" operator="greaterThan">
      <formula>141</formula>
    </cfRule>
  </conditionalFormatting>
  <conditionalFormatting sqref="F5:F34">
    <cfRule type="cellIs" dxfId="55" priority="11" operator="between">
      <formula>117</formula>
      <formula>141</formula>
    </cfRule>
  </conditionalFormatting>
  <conditionalFormatting sqref="F5:F34">
    <cfRule type="cellIs" dxfId="54" priority="12" operator="between">
      <formula>99</formula>
      <formula>116</formula>
    </cfRule>
  </conditionalFormatting>
  <conditionalFormatting sqref="F5:F34">
    <cfRule type="cellIs" dxfId="53" priority="13" operator="between">
      <formula>72</formula>
      <formula>98</formula>
    </cfRule>
  </conditionalFormatting>
  <conditionalFormatting sqref="F5:F34">
    <cfRule type="cellIs" dxfId="52" priority="14" operator="lessThan">
      <formula>72</formula>
    </cfRule>
  </conditionalFormatting>
  <conditionalFormatting sqref="G5:G34">
    <cfRule type="cellIs" dxfId="51" priority="1" operator="greaterThan">
      <formula>141</formula>
    </cfRule>
  </conditionalFormatting>
  <conditionalFormatting sqref="G5:G34">
    <cfRule type="cellIs" dxfId="50" priority="2" operator="greaterThan">
      <formula>141</formula>
    </cfRule>
  </conditionalFormatting>
  <conditionalFormatting sqref="G5:G34">
    <cfRule type="cellIs" dxfId="49" priority="3" operator="between">
      <formula>117</formula>
      <formula>141</formula>
    </cfRule>
  </conditionalFormatting>
  <conditionalFormatting sqref="G5:G34">
    <cfRule type="cellIs" dxfId="48" priority="4" operator="between">
      <formula>99</formula>
      <formula>116</formula>
    </cfRule>
  </conditionalFormatting>
  <conditionalFormatting sqref="G5:G34">
    <cfRule type="cellIs" dxfId="47" priority="5" operator="between">
      <formula>72</formula>
      <formula>98</formula>
    </cfRule>
  </conditionalFormatting>
  <conditionalFormatting sqref="G5:G34">
    <cfRule type="cellIs" dxfId="46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21" sqref="L2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8"/>
      <c r="F2" s="3" t="s">
        <v>2</v>
      </c>
      <c r="G2" s="3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8">
        <v>1</v>
      </c>
      <c r="C5" s="14"/>
      <c r="D5" s="14"/>
      <c r="E5" s="10"/>
      <c r="F5" s="10"/>
      <c r="G5" s="10"/>
      <c r="H5" s="10"/>
    </row>
    <row r="6" spans="2:8" x14ac:dyDescent="0.25">
      <c r="B6" s="8">
        <v>2</v>
      </c>
      <c r="C6" s="14"/>
      <c r="D6" s="14"/>
      <c r="E6" s="10"/>
      <c r="F6" s="10"/>
      <c r="G6" s="10"/>
      <c r="H6" s="10"/>
    </row>
    <row r="7" spans="2:8" x14ac:dyDescent="0.25">
      <c r="B7" s="8">
        <v>3</v>
      </c>
      <c r="C7" s="14"/>
      <c r="D7" s="14"/>
      <c r="E7" s="10"/>
      <c r="F7" s="10"/>
      <c r="G7" s="10"/>
      <c r="H7" s="10"/>
    </row>
    <row r="8" spans="2:8" x14ac:dyDescent="0.25">
      <c r="B8" s="8">
        <v>4</v>
      </c>
      <c r="C8" s="14"/>
      <c r="D8" s="14"/>
      <c r="E8" s="10"/>
      <c r="F8" s="10"/>
      <c r="G8" s="10"/>
      <c r="H8" s="10"/>
    </row>
    <row r="9" spans="2:8" ht="15" customHeight="1" x14ac:dyDescent="0.25">
      <c r="B9" s="8">
        <v>5</v>
      </c>
      <c r="C9" s="14"/>
      <c r="D9" s="14"/>
      <c r="E9" s="10"/>
      <c r="F9" s="10"/>
      <c r="G9" s="10"/>
      <c r="H9" s="10"/>
    </row>
    <row r="10" spans="2:8" x14ac:dyDescent="0.25">
      <c r="B10" s="8">
        <v>6</v>
      </c>
      <c r="C10" s="14"/>
      <c r="D10" s="14"/>
      <c r="E10" s="10"/>
      <c r="F10" s="10"/>
      <c r="G10" s="10"/>
      <c r="H10" s="10"/>
    </row>
    <row r="11" spans="2:8" x14ac:dyDescent="0.25">
      <c r="B11" s="8">
        <v>7</v>
      </c>
      <c r="C11" s="14"/>
      <c r="D11" s="14"/>
      <c r="E11" s="10"/>
      <c r="F11" s="10"/>
      <c r="G11" s="10"/>
      <c r="H11" s="10"/>
    </row>
    <row r="12" spans="2:8" x14ac:dyDescent="0.25">
      <c r="B12" s="8">
        <v>8</v>
      </c>
      <c r="C12" s="14"/>
      <c r="D12" s="14"/>
      <c r="E12" s="10"/>
      <c r="F12" s="10"/>
      <c r="G12" s="10"/>
      <c r="H12" s="10"/>
    </row>
    <row r="13" spans="2:8" x14ac:dyDescent="0.25">
      <c r="B13" s="8">
        <v>9</v>
      </c>
      <c r="C13" s="14"/>
      <c r="D13" s="14"/>
      <c r="E13" s="10"/>
      <c r="F13" s="10"/>
      <c r="G13" s="10"/>
      <c r="H13" s="10"/>
    </row>
    <row r="14" spans="2:8" x14ac:dyDescent="0.25">
      <c r="B14" s="8">
        <v>10</v>
      </c>
      <c r="C14" s="14"/>
      <c r="D14" s="14"/>
      <c r="E14" s="10"/>
      <c r="F14" s="10"/>
      <c r="G14" s="10"/>
      <c r="H14" s="10"/>
    </row>
    <row r="15" spans="2:8" x14ac:dyDescent="0.25">
      <c r="B15" s="8">
        <v>11</v>
      </c>
      <c r="C15" s="14"/>
      <c r="D15" s="14"/>
      <c r="E15" s="10"/>
      <c r="F15" s="10"/>
      <c r="G15" s="10"/>
      <c r="H15" s="10"/>
    </row>
    <row r="16" spans="2:8" ht="15" customHeight="1" x14ac:dyDescent="0.25">
      <c r="B16" s="8">
        <v>12</v>
      </c>
      <c r="C16" s="14"/>
      <c r="D16" s="14"/>
      <c r="E16" s="10"/>
      <c r="F16" s="10"/>
      <c r="G16" s="10"/>
      <c r="H16" s="10"/>
    </row>
    <row r="17" spans="2:8" x14ac:dyDescent="0.25">
      <c r="B17" s="8">
        <v>13</v>
      </c>
      <c r="C17" s="14"/>
      <c r="D17" s="14"/>
      <c r="E17" s="10"/>
      <c r="F17" s="10"/>
      <c r="G17" s="10"/>
      <c r="H17" s="10"/>
    </row>
    <row r="18" spans="2:8" x14ac:dyDescent="0.25">
      <c r="B18" s="8">
        <v>14</v>
      </c>
      <c r="C18" s="14"/>
      <c r="D18" s="14"/>
      <c r="E18" s="10"/>
      <c r="F18" s="10"/>
      <c r="G18" s="10"/>
      <c r="H18" s="10"/>
    </row>
    <row r="19" spans="2:8" x14ac:dyDescent="0.25">
      <c r="B19" s="8">
        <v>15</v>
      </c>
      <c r="C19" s="14"/>
      <c r="D19" s="14"/>
      <c r="E19" s="10"/>
      <c r="F19" s="10"/>
      <c r="G19" s="10"/>
      <c r="H19" s="10"/>
    </row>
    <row r="20" spans="2:8" x14ac:dyDescent="0.25">
      <c r="B20" s="8">
        <v>16</v>
      </c>
      <c r="C20" s="14"/>
      <c r="D20" s="14"/>
      <c r="E20" s="10"/>
      <c r="F20" s="10"/>
      <c r="G20" s="10"/>
      <c r="H20" s="10"/>
    </row>
    <row r="21" spans="2:8" x14ac:dyDescent="0.25">
      <c r="B21" s="8">
        <v>17</v>
      </c>
      <c r="C21" s="14"/>
      <c r="D21" s="14"/>
      <c r="E21" s="10"/>
      <c r="F21" s="10"/>
      <c r="G21" s="10"/>
      <c r="H21" s="8"/>
    </row>
    <row r="22" spans="2:8" x14ac:dyDescent="0.25">
      <c r="B22" s="8">
        <v>18</v>
      </c>
      <c r="C22" s="14"/>
      <c r="D22" s="14"/>
      <c r="E22" s="10"/>
      <c r="F22" s="10"/>
      <c r="G22" s="10"/>
      <c r="H22" s="8"/>
    </row>
    <row r="23" spans="2:8" x14ac:dyDescent="0.25">
      <c r="B23" s="8">
        <v>19</v>
      </c>
      <c r="C23" s="3"/>
      <c r="D23" s="3"/>
      <c r="E23" s="10"/>
      <c r="F23" s="10"/>
      <c r="G23" s="10"/>
      <c r="H23" s="8"/>
    </row>
    <row r="24" spans="2:8" x14ac:dyDescent="0.25">
      <c r="B24" s="8">
        <v>20</v>
      </c>
      <c r="C24" s="13"/>
      <c r="D24" s="13"/>
      <c r="E24" s="10"/>
      <c r="F24" s="10"/>
      <c r="G24" s="10"/>
      <c r="H24" s="8"/>
    </row>
    <row r="25" spans="2:8" x14ac:dyDescent="0.25">
      <c r="B25" s="8">
        <v>21</v>
      </c>
      <c r="C25" s="13"/>
      <c r="D25" s="13"/>
      <c r="E25" s="10"/>
      <c r="F25" s="10"/>
      <c r="G25" s="8"/>
      <c r="H25" s="8"/>
    </row>
    <row r="26" spans="2:8" x14ac:dyDescent="0.25">
      <c r="B26" s="8">
        <v>22</v>
      </c>
      <c r="C26" s="13"/>
      <c r="D26" s="13"/>
      <c r="E26" s="10"/>
      <c r="F26" s="10"/>
      <c r="G26" s="8"/>
      <c r="H26" s="8"/>
    </row>
    <row r="27" spans="2:8" x14ac:dyDescent="0.25">
      <c r="B27" s="8">
        <v>23</v>
      </c>
      <c r="C27" s="13"/>
      <c r="D27" s="13"/>
      <c r="E27" s="10"/>
      <c r="F27" s="10"/>
      <c r="G27" s="8"/>
      <c r="H27" s="8"/>
    </row>
    <row r="28" spans="2:8" x14ac:dyDescent="0.25">
      <c r="B28" s="8">
        <v>24</v>
      </c>
      <c r="C28" s="13"/>
      <c r="D28" s="13"/>
      <c r="E28" s="10"/>
      <c r="F28" s="10"/>
      <c r="G28" s="10"/>
      <c r="H28" s="8"/>
    </row>
    <row r="29" spans="2:8" x14ac:dyDescent="0.25">
      <c r="B29" s="8">
        <v>25</v>
      </c>
      <c r="C29" s="13"/>
      <c r="D29" s="13"/>
      <c r="E29" s="10"/>
      <c r="F29" s="10"/>
      <c r="G29" s="10"/>
      <c r="H29" s="8"/>
    </row>
    <row r="30" spans="2:8" x14ac:dyDescent="0.25">
      <c r="B30" s="8">
        <v>26</v>
      </c>
      <c r="C30" s="13"/>
      <c r="D30" s="13"/>
      <c r="E30" s="10"/>
      <c r="F30" s="10"/>
      <c r="G30" s="10"/>
      <c r="H30" s="8"/>
    </row>
    <row r="31" spans="2:8" x14ac:dyDescent="0.25">
      <c r="B31" s="8">
        <v>27</v>
      </c>
      <c r="C31" s="3"/>
      <c r="D31" s="3"/>
      <c r="E31" s="10"/>
      <c r="F31" s="10"/>
      <c r="G31" s="10"/>
      <c r="H31" s="8"/>
    </row>
    <row r="32" spans="2:8" x14ac:dyDescent="0.25">
      <c r="B32" s="8">
        <v>28</v>
      </c>
      <c r="C32" s="3"/>
      <c r="D32" s="3"/>
      <c r="E32" s="10"/>
      <c r="F32" s="10"/>
      <c r="G32" s="10"/>
      <c r="H32" s="8"/>
    </row>
    <row r="33" spans="2:8" x14ac:dyDescent="0.25">
      <c r="B33" s="8">
        <v>29</v>
      </c>
      <c r="C33" s="14"/>
      <c r="D33" s="14"/>
      <c r="E33" s="10"/>
      <c r="F33" s="10"/>
      <c r="G33" s="10"/>
      <c r="H33" s="8"/>
    </row>
    <row r="34" spans="2:8" x14ac:dyDescent="0.25">
      <c r="B34" s="8">
        <v>30</v>
      </c>
      <c r="C34" s="3"/>
      <c r="D34" s="3"/>
      <c r="E34" s="10"/>
      <c r="F34" s="10"/>
      <c r="G34" s="10"/>
      <c r="H34" s="8"/>
    </row>
    <row r="35" spans="2:8" x14ac:dyDescent="0.25">
      <c r="B35" s="2"/>
      <c r="E35" s="2"/>
    </row>
    <row r="36" spans="2:8" x14ac:dyDescent="0.25">
      <c r="C36" s="15"/>
    </row>
    <row r="37" spans="2:8" ht="45" x14ac:dyDescent="0.25">
      <c r="C37" s="10" t="s">
        <v>53</v>
      </c>
      <c r="D37" s="10" t="s">
        <v>254</v>
      </c>
      <c r="E37" s="16"/>
    </row>
    <row r="38" spans="2:8" x14ac:dyDescent="0.25">
      <c r="C38" s="17" t="s">
        <v>255</v>
      </c>
      <c r="D38" s="8">
        <f>COUNTIF(E5:E34,"&lt;72")</f>
        <v>0</v>
      </c>
      <c r="E38" s="2"/>
    </row>
    <row r="39" spans="2:8" x14ac:dyDescent="0.25">
      <c r="C39" s="18" t="s">
        <v>256</v>
      </c>
      <c r="D39" s="29">
        <f>SUMPRODUCT((E5:E34&gt;=72)*(E5:E34&lt;=98))</f>
        <v>0</v>
      </c>
      <c r="E39" s="2"/>
    </row>
    <row r="40" spans="2:8" x14ac:dyDescent="0.25">
      <c r="C40" s="19" t="s">
        <v>257</v>
      </c>
      <c r="D40" s="30">
        <f>SUMPRODUCT((E5:E34&gt;=99)*(E5:E34&lt;=116))</f>
        <v>0</v>
      </c>
      <c r="E40" s="2"/>
    </row>
    <row r="41" spans="2:8" x14ac:dyDescent="0.25">
      <c r="C41" s="20" t="s">
        <v>258</v>
      </c>
      <c r="D41" s="31">
        <f>SUMPRODUCT((E5:E34&gt;=117)*(E5:E34&lt;=141))</f>
        <v>0</v>
      </c>
      <c r="E41" s="2"/>
    </row>
    <row r="42" spans="2:8" x14ac:dyDescent="0.25">
      <c r="C42" s="21" t="s">
        <v>259</v>
      </c>
      <c r="D42" s="32">
        <f>COUNTIF(E5:E34,"&gt;141")</f>
        <v>0</v>
      </c>
      <c r="E42" s="2"/>
    </row>
    <row r="43" spans="2:8" x14ac:dyDescent="0.25">
      <c r="C43" s="22" t="s">
        <v>60</v>
      </c>
      <c r="D43" s="23">
        <f>SUM(D38:D42)</f>
        <v>0</v>
      </c>
      <c r="E43" s="2"/>
    </row>
    <row r="44" spans="2:8" x14ac:dyDescent="0.25">
      <c r="C44" s="24" t="s">
        <v>61</v>
      </c>
      <c r="D44" s="25">
        <f>COUNTIF(E5:E34,"Non évaluable")</f>
        <v>0</v>
      </c>
      <c r="E44" s="2"/>
    </row>
    <row r="45" spans="2:8" x14ac:dyDescent="0.25">
      <c r="C45" s="26" t="s">
        <v>62</v>
      </c>
      <c r="D45" s="8">
        <f>COUNTIF(E5:E34,"Absent")</f>
        <v>0</v>
      </c>
      <c r="E45" s="2"/>
    </row>
    <row r="46" spans="2:8" x14ac:dyDescent="0.25">
      <c r="C46" s="22" t="s">
        <v>63</v>
      </c>
      <c r="D46" s="23">
        <f>SUM(D43:D45)</f>
        <v>0</v>
      </c>
      <c r="E46" s="2"/>
    </row>
    <row r="49" spans="3:4" ht="45" x14ac:dyDescent="0.25">
      <c r="C49" s="10" t="s">
        <v>64</v>
      </c>
      <c r="D49" s="10" t="s">
        <v>254</v>
      </c>
    </row>
    <row r="50" spans="3:4" x14ac:dyDescent="0.25">
      <c r="C50" s="17" t="s">
        <v>255</v>
      </c>
      <c r="D50" s="33">
        <f>COUNTIF(F5:F34,"&lt;72")</f>
        <v>0</v>
      </c>
    </row>
    <row r="51" spans="3:4" x14ac:dyDescent="0.25">
      <c r="C51" s="18" t="s">
        <v>256</v>
      </c>
      <c r="D51" s="29">
        <f>SUMPRODUCT((F5:F34&gt;=72)*(F5:F34&lt;=98))</f>
        <v>0</v>
      </c>
    </row>
    <row r="52" spans="3:4" x14ac:dyDescent="0.25">
      <c r="C52" s="19" t="s">
        <v>257</v>
      </c>
      <c r="D52" s="30">
        <f>SUMPRODUCT((F5:F34&gt;=99)*(F5:F34&lt;=116))</f>
        <v>0</v>
      </c>
    </row>
    <row r="53" spans="3:4" x14ac:dyDescent="0.25">
      <c r="C53" s="20" t="s">
        <v>258</v>
      </c>
      <c r="D53" s="31">
        <f>SUMPRODUCT((F5:F34&gt;=117)*(F5:F34&lt;=141))</f>
        <v>0</v>
      </c>
    </row>
    <row r="54" spans="3:4" x14ac:dyDescent="0.25">
      <c r="C54" s="21" t="s">
        <v>259</v>
      </c>
      <c r="D54" s="32">
        <f>COUNTIF(F5:F34,"&gt;141")</f>
        <v>0</v>
      </c>
    </row>
    <row r="55" spans="3:4" x14ac:dyDescent="0.25">
      <c r="C55" s="22" t="s">
        <v>60</v>
      </c>
      <c r="D55" s="23">
        <f>SUM(D50:D54)</f>
        <v>0</v>
      </c>
    </row>
    <row r="56" spans="3:4" x14ac:dyDescent="0.25">
      <c r="C56" s="24" t="s">
        <v>61</v>
      </c>
      <c r="D56" s="25">
        <f>COUNTIF(F5:F34,"Non évaluable")</f>
        <v>0</v>
      </c>
    </row>
    <row r="57" spans="3:4" x14ac:dyDescent="0.25">
      <c r="C57" s="26" t="s">
        <v>62</v>
      </c>
      <c r="D57" s="8">
        <f>COUNTIF(F5:F34,"Absent")</f>
        <v>0</v>
      </c>
    </row>
    <row r="58" spans="3:4" x14ac:dyDescent="0.25">
      <c r="C58" s="22" t="s">
        <v>63</v>
      </c>
      <c r="D58" s="23">
        <f>SUM(D55:D57)</f>
        <v>0</v>
      </c>
    </row>
    <row r="61" spans="3:4" ht="45" x14ac:dyDescent="0.25">
      <c r="C61" s="10" t="s">
        <v>65</v>
      </c>
      <c r="D61" s="10" t="s">
        <v>254</v>
      </c>
    </row>
    <row r="62" spans="3:4" x14ac:dyDescent="0.25">
      <c r="C62" s="17" t="s">
        <v>255</v>
      </c>
      <c r="D62" s="34">
        <f>COUNTIF(G5:G34,"&lt;72")</f>
        <v>0</v>
      </c>
    </row>
    <row r="63" spans="3:4" x14ac:dyDescent="0.25">
      <c r="C63" s="18" t="s">
        <v>256</v>
      </c>
      <c r="D63" s="29">
        <f>SUMPRODUCT((G5:G34&gt;=72)*(G5:G34&lt;=98))</f>
        <v>0</v>
      </c>
    </row>
    <row r="64" spans="3:4" x14ac:dyDescent="0.25">
      <c r="C64" s="19" t="s">
        <v>257</v>
      </c>
      <c r="D64" s="35">
        <f>SUMPRODUCT((G5:G34&gt;=99)*(G5:G34&lt;=116))</f>
        <v>0</v>
      </c>
    </row>
    <row r="65" spans="3:4" x14ac:dyDescent="0.25">
      <c r="C65" s="20" t="s">
        <v>258</v>
      </c>
      <c r="D65" s="31">
        <f>SUMPRODUCT((G5:G34&gt;=117)*(G5:G34&lt;=141))</f>
        <v>0</v>
      </c>
    </row>
    <row r="66" spans="3:4" x14ac:dyDescent="0.25">
      <c r="C66" s="21" t="s">
        <v>259</v>
      </c>
      <c r="D66" s="32">
        <f>COUNTIF(G5:G34,"&gt;141")</f>
        <v>0</v>
      </c>
    </row>
    <row r="67" spans="3:4" x14ac:dyDescent="0.25">
      <c r="C67" s="22" t="s">
        <v>60</v>
      </c>
      <c r="D67" s="23">
        <f>SUM(D62:D66)</f>
        <v>0</v>
      </c>
    </row>
    <row r="68" spans="3:4" x14ac:dyDescent="0.25">
      <c r="C68" s="24" t="s">
        <v>61</v>
      </c>
      <c r="D68" s="25">
        <f>COUNTIF(G5:G34,"Non évaluable")</f>
        <v>0</v>
      </c>
    </row>
    <row r="69" spans="3:4" x14ac:dyDescent="0.25">
      <c r="C69" s="26" t="s">
        <v>62</v>
      </c>
      <c r="D69" s="8">
        <f>COUNTIF(G5:G34,"Absent")</f>
        <v>0</v>
      </c>
    </row>
    <row r="70" spans="3:4" x14ac:dyDescent="0.25">
      <c r="C70" s="22" t="s">
        <v>63</v>
      </c>
      <c r="D70" s="23">
        <f>SUM(D67:D69)</f>
        <v>0</v>
      </c>
    </row>
  </sheetData>
  <conditionalFormatting sqref="D38">
    <cfRule type="cellIs" dxfId="45" priority="23" operator="lessThan">
      <formula>72</formula>
    </cfRule>
  </conditionalFormatting>
  <conditionalFormatting sqref="D39">
    <cfRule type="cellIs" dxfId="44" priority="22" operator="between">
      <formula>72</formula>
      <formula>98</formula>
    </cfRule>
  </conditionalFormatting>
  <conditionalFormatting sqref="E5:E34">
    <cfRule type="cellIs" dxfId="43" priority="15" operator="greaterThan">
      <formula>141</formula>
    </cfRule>
  </conditionalFormatting>
  <conditionalFormatting sqref="E5:E34">
    <cfRule type="cellIs" dxfId="42" priority="16" operator="greaterThan">
      <formula>141</formula>
    </cfRule>
  </conditionalFormatting>
  <conditionalFormatting sqref="E5:E34">
    <cfRule type="cellIs" dxfId="41" priority="17" operator="between">
      <formula>117</formula>
      <formula>141</formula>
    </cfRule>
  </conditionalFormatting>
  <conditionalFormatting sqref="E5:E34">
    <cfRule type="cellIs" dxfId="40" priority="18" operator="between">
      <formula>99</formula>
      <formula>116</formula>
    </cfRule>
  </conditionalFormatting>
  <conditionalFormatting sqref="E5:E34">
    <cfRule type="cellIs" dxfId="39" priority="19" operator="between">
      <formula>72</formula>
      <formula>98</formula>
    </cfRule>
  </conditionalFormatting>
  <conditionalFormatting sqref="E5:E34">
    <cfRule type="cellIs" dxfId="38" priority="20" operator="lessThan">
      <formula>72</formula>
    </cfRule>
  </conditionalFormatting>
  <conditionalFormatting sqref="E5:E34">
    <cfRule type="cellIs" dxfId="37" priority="21" operator="lessThan">
      <formula>72</formula>
    </cfRule>
  </conditionalFormatting>
  <conditionalFormatting sqref="F5:F34">
    <cfRule type="cellIs" dxfId="36" priority="7" operator="greaterThan">
      <formula>141</formula>
    </cfRule>
  </conditionalFormatting>
  <conditionalFormatting sqref="F5:F34">
    <cfRule type="cellIs" dxfId="35" priority="8" operator="greaterThan">
      <formula>141</formula>
    </cfRule>
  </conditionalFormatting>
  <conditionalFormatting sqref="F5:F34">
    <cfRule type="cellIs" dxfId="34" priority="9" operator="greaterThan">
      <formula>141</formula>
    </cfRule>
  </conditionalFormatting>
  <conditionalFormatting sqref="F5:F34">
    <cfRule type="cellIs" dxfId="33" priority="10" operator="greaterThan">
      <formula>141</formula>
    </cfRule>
  </conditionalFormatting>
  <conditionalFormatting sqref="F5:F34">
    <cfRule type="cellIs" dxfId="32" priority="11" operator="between">
      <formula>117</formula>
      <formula>141</formula>
    </cfRule>
  </conditionalFormatting>
  <conditionalFormatting sqref="F5:F34">
    <cfRule type="cellIs" dxfId="31" priority="12" operator="between">
      <formula>99</formula>
      <formula>116</formula>
    </cfRule>
  </conditionalFormatting>
  <conditionalFormatting sqref="F5:F34">
    <cfRule type="cellIs" dxfId="30" priority="13" operator="between">
      <formula>72</formula>
      <formula>98</formula>
    </cfRule>
  </conditionalFormatting>
  <conditionalFormatting sqref="F5:F34">
    <cfRule type="cellIs" dxfId="29" priority="14" operator="lessThan">
      <formula>72</formula>
    </cfRule>
  </conditionalFormatting>
  <conditionalFormatting sqref="G5:G34">
    <cfRule type="cellIs" dxfId="28" priority="1" operator="greaterThan">
      <formula>141</formula>
    </cfRule>
  </conditionalFormatting>
  <conditionalFormatting sqref="G5:G34">
    <cfRule type="cellIs" dxfId="27" priority="2" operator="greaterThan">
      <formula>141</formula>
    </cfRule>
  </conditionalFormatting>
  <conditionalFormatting sqref="G5:G34">
    <cfRule type="cellIs" dxfId="26" priority="3" operator="between">
      <formula>117</formula>
      <formula>141</formula>
    </cfRule>
  </conditionalFormatting>
  <conditionalFormatting sqref="G5:G34">
    <cfRule type="cellIs" dxfId="25" priority="4" operator="between">
      <formula>99</formula>
      <formula>116</formula>
    </cfRule>
  </conditionalFormatting>
  <conditionalFormatting sqref="G5:G34">
    <cfRule type="cellIs" dxfId="24" priority="5" operator="between">
      <formula>72</formula>
      <formula>98</formula>
    </cfRule>
  </conditionalFormatting>
  <conditionalFormatting sqref="G5:G34">
    <cfRule type="cellIs" dxfId="23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M10" sqref="M10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8"/>
      <c r="F2" s="3" t="s">
        <v>2</v>
      </c>
      <c r="G2" s="3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8">
        <v>1</v>
      </c>
      <c r="C5" s="14"/>
      <c r="D5" s="14"/>
      <c r="E5" s="10"/>
      <c r="F5" s="10"/>
      <c r="G5" s="10"/>
      <c r="H5" s="10"/>
    </row>
    <row r="6" spans="2:8" x14ac:dyDescent="0.25">
      <c r="B6" s="8">
        <v>2</v>
      </c>
      <c r="C6" s="14"/>
      <c r="D6" s="14"/>
      <c r="E6" s="10"/>
      <c r="F6" s="10"/>
      <c r="G6" s="10"/>
      <c r="H6" s="10"/>
    </row>
    <row r="7" spans="2:8" x14ac:dyDescent="0.25">
      <c r="B7" s="8">
        <v>3</v>
      </c>
      <c r="C7" s="14"/>
      <c r="D7" s="14"/>
      <c r="E7" s="10"/>
      <c r="F7" s="10"/>
      <c r="G7" s="10"/>
      <c r="H7" s="10"/>
    </row>
    <row r="8" spans="2:8" x14ac:dyDescent="0.25">
      <c r="B8" s="8">
        <v>4</v>
      </c>
      <c r="C8" s="14"/>
      <c r="D8" s="14"/>
      <c r="E8" s="10"/>
      <c r="F8" s="10"/>
      <c r="G8" s="10"/>
      <c r="H8" s="10"/>
    </row>
    <row r="9" spans="2:8" ht="15" customHeight="1" x14ac:dyDescent="0.25">
      <c r="B9" s="8">
        <v>5</v>
      </c>
      <c r="C9" s="14"/>
      <c r="D9" s="14"/>
      <c r="E9" s="10"/>
      <c r="F9" s="10"/>
      <c r="G9" s="10"/>
      <c r="H9" s="10"/>
    </row>
    <row r="10" spans="2:8" x14ac:dyDescent="0.25">
      <c r="B10" s="8">
        <v>6</v>
      </c>
      <c r="C10" s="14"/>
      <c r="D10" s="14"/>
      <c r="E10" s="10"/>
      <c r="F10" s="10"/>
      <c r="G10" s="10"/>
      <c r="H10" s="10"/>
    </row>
    <row r="11" spans="2:8" x14ac:dyDescent="0.25">
      <c r="B11" s="8">
        <v>7</v>
      </c>
      <c r="C11" s="14"/>
      <c r="D11" s="14"/>
      <c r="E11" s="10"/>
      <c r="F11" s="10"/>
      <c r="G11" s="10"/>
      <c r="H11" s="10"/>
    </row>
    <row r="12" spans="2:8" x14ac:dyDescent="0.25">
      <c r="B12" s="8">
        <v>8</v>
      </c>
      <c r="C12" s="14"/>
      <c r="D12" s="14"/>
      <c r="E12" s="10"/>
      <c r="F12" s="10"/>
      <c r="G12" s="10"/>
      <c r="H12" s="10"/>
    </row>
    <row r="13" spans="2:8" x14ac:dyDescent="0.25">
      <c r="B13" s="8">
        <v>9</v>
      </c>
      <c r="C13" s="14"/>
      <c r="D13" s="14"/>
      <c r="E13" s="10"/>
      <c r="F13" s="10"/>
      <c r="G13" s="10"/>
      <c r="H13" s="10"/>
    </row>
    <row r="14" spans="2:8" x14ac:dyDescent="0.25">
      <c r="B14" s="8">
        <v>10</v>
      </c>
      <c r="C14" s="14"/>
      <c r="D14" s="14"/>
      <c r="E14" s="10"/>
      <c r="F14" s="10"/>
      <c r="G14" s="10"/>
      <c r="H14" s="10"/>
    </row>
    <row r="15" spans="2:8" x14ac:dyDescent="0.25">
      <c r="B15" s="8">
        <v>11</v>
      </c>
      <c r="C15" s="14"/>
      <c r="D15" s="14"/>
      <c r="E15" s="10"/>
      <c r="F15" s="10"/>
      <c r="G15" s="10"/>
      <c r="H15" s="10"/>
    </row>
    <row r="16" spans="2:8" ht="15" customHeight="1" x14ac:dyDescent="0.25">
      <c r="B16" s="8">
        <v>12</v>
      </c>
      <c r="C16" s="14"/>
      <c r="D16" s="14"/>
      <c r="E16" s="10"/>
      <c r="F16" s="10"/>
      <c r="G16" s="10"/>
      <c r="H16" s="10"/>
    </row>
    <row r="17" spans="2:8" x14ac:dyDescent="0.25">
      <c r="B17" s="8">
        <v>13</v>
      </c>
      <c r="C17" s="14"/>
      <c r="D17" s="14"/>
      <c r="E17" s="10"/>
      <c r="F17" s="10"/>
      <c r="G17" s="10"/>
      <c r="H17" s="10"/>
    </row>
    <row r="18" spans="2:8" x14ac:dyDescent="0.25">
      <c r="B18" s="8">
        <v>14</v>
      </c>
      <c r="C18" s="14"/>
      <c r="D18" s="14"/>
      <c r="E18" s="10"/>
      <c r="F18" s="10"/>
      <c r="G18" s="10"/>
      <c r="H18" s="10"/>
    </row>
    <row r="19" spans="2:8" x14ac:dyDescent="0.25">
      <c r="B19" s="8">
        <v>15</v>
      </c>
      <c r="C19" s="14"/>
      <c r="D19" s="14"/>
      <c r="E19" s="10"/>
      <c r="F19" s="10"/>
      <c r="G19" s="10"/>
      <c r="H19" s="10"/>
    </row>
    <row r="20" spans="2:8" x14ac:dyDescent="0.25">
      <c r="B20" s="8">
        <v>16</v>
      </c>
      <c r="C20" s="14"/>
      <c r="D20" s="14"/>
      <c r="E20" s="10"/>
      <c r="F20" s="10"/>
      <c r="G20" s="10"/>
      <c r="H20" s="10"/>
    </row>
    <row r="21" spans="2:8" x14ac:dyDescent="0.25">
      <c r="B21" s="8">
        <v>17</v>
      </c>
      <c r="C21" s="14"/>
      <c r="D21" s="14"/>
      <c r="E21" s="10"/>
      <c r="F21" s="10"/>
      <c r="G21" s="10"/>
      <c r="H21" s="8"/>
    </row>
    <row r="22" spans="2:8" x14ac:dyDescent="0.25">
      <c r="B22" s="8">
        <v>18</v>
      </c>
      <c r="C22" s="14"/>
      <c r="D22" s="14"/>
      <c r="E22" s="10"/>
      <c r="F22" s="10"/>
      <c r="G22" s="10"/>
      <c r="H22" s="8"/>
    </row>
    <row r="23" spans="2:8" x14ac:dyDescent="0.25">
      <c r="B23" s="8">
        <v>19</v>
      </c>
      <c r="C23" s="3"/>
      <c r="D23" s="3"/>
      <c r="E23" s="10"/>
      <c r="F23" s="10"/>
      <c r="G23" s="10"/>
      <c r="H23" s="8"/>
    </row>
    <row r="24" spans="2:8" x14ac:dyDescent="0.25">
      <c r="B24" s="8">
        <v>20</v>
      </c>
      <c r="C24" s="13"/>
      <c r="D24" s="13"/>
      <c r="E24" s="10"/>
      <c r="F24" s="10"/>
      <c r="G24" s="10"/>
      <c r="H24" s="8"/>
    </row>
    <row r="25" spans="2:8" x14ac:dyDescent="0.25">
      <c r="B25" s="8">
        <v>21</v>
      </c>
      <c r="C25" s="13"/>
      <c r="D25" s="13"/>
      <c r="E25" s="10"/>
      <c r="F25" s="10"/>
      <c r="G25" s="8"/>
      <c r="H25" s="8"/>
    </row>
    <row r="26" spans="2:8" x14ac:dyDescent="0.25">
      <c r="B26" s="8">
        <v>22</v>
      </c>
      <c r="C26" s="13"/>
      <c r="D26" s="13"/>
      <c r="E26" s="10"/>
      <c r="F26" s="10"/>
      <c r="G26" s="8"/>
      <c r="H26" s="8"/>
    </row>
    <row r="27" spans="2:8" x14ac:dyDescent="0.25">
      <c r="B27" s="8">
        <v>23</v>
      </c>
      <c r="C27" s="13"/>
      <c r="D27" s="13"/>
      <c r="E27" s="10"/>
      <c r="F27" s="10"/>
      <c r="G27" s="8"/>
      <c r="H27" s="8"/>
    </row>
    <row r="28" spans="2:8" x14ac:dyDescent="0.25">
      <c r="B28" s="8">
        <v>24</v>
      </c>
      <c r="C28" s="13"/>
      <c r="D28" s="13"/>
      <c r="E28" s="10"/>
      <c r="F28" s="10"/>
      <c r="G28" s="10"/>
      <c r="H28" s="8"/>
    </row>
    <row r="29" spans="2:8" x14ac:dyDescent="0.25">
      <c r="B29" s="8">
        <v>25</v>
      </c>
      <c r="C29" s="13"/>
      <c r="D29" s="13"/>
      <c r="E29" s="10"/>
      <c r="F29" s="10"/>
      <c r="G29" s="10"/>
      <c r="H29" s="8"/>
    </row>
    <row r="30" spans="2:8" x14ac:dyDescent="0.25">
      <c r="B30" s="8">
        <v>26</v>
      </c>
      <c r="C30" s="13"/>
      <c r="D30" s="13"/>
      <c r="E30" s="10"/>
      <c r="F30" s="10"/>
      <c r="G30" s="10"/>
      <c r="H30" s="8"/>
    </row>
    <row r="31" spans="2:8" x14ac:dyDescent="0.25">
      <c r="B31" s="8">
        <v>27</v>
      </c>
      <c r="C31" s="3"/>
      <c r="D31" s="3"/>
      <c r="E31" s="10"/>
      <c r="F31" s="10"/>
      <c r="G31" s="10"/>
      <c r="H31" s="8"/>
    </row>
    <row r="32" spans="2:8" x14ac:dyDescent="0.25">
      <c r="B32" s="8">
        <v>28</v>
      </c>
      <c r="C32" s="3"/>
      <c r="D32" s="3"/>
      <c r="E32" s="10"/>
      <c r="F32" s="10"/>
      <c r="G32" s="10"/>
      <c r="H32" s="8"/>
    </row>
    <row r="33" spans="2:8" x14ac:dyDescent="0.25">
      <c r="B33" s="8">
        <v>29</v>
      </c>
      <c r="C33" s="14"/>
      <c r="D33" s="14"/>
      <c r="E33" s="10"/>
      <c r="F33" s="10"/>
      <c r="G33" s="10"/>
      <c r="H33" s="8"/>
    </row>
    <row r="34" spans="2:8" x14ac:dyDescent="0.25">
      <c r="B34" s="8">
        <v>30</v>
      </c>
      <c r="C34" s="3"/>
      <c r="D34" s="3"/>
      <c r="E34" s="10"/>
      <c r="F34" s="10"/>
      <c r="G34" s="10"/>
      <c r="H34" s="8"/>
    </row>
    <row r="35" spans="2:8" x14ac:dyDescent="0.25">
      <c r="B35" s="2"/>
      <c r="E35" s="2"/>
    </row>
    <row r="36" spans="2:8" x14ac:dyDescent="0.25">
      <c r="C36" s="15"/>
    </row>
    <row r="37" spans="2:8" ht="45" x14ac:dyDescent="0.25">
      <c r="C37" s="10" t="s">
        <v>53</v>
      </c>
      <c r="D37" s="10" t="s">
        <v>254</v>
      </c>
      <c r="E37" s="16"/>
    </row>
    <row r="38" spans="2:8" x14ac:dyDescent="0.25">
      <c r="C38" s="17" t="s">
        <v>255</v>
      </c>
      <c r="D38" s="8">
        <f>COUNTIF(E5:E34,"&lt;72")</f>
        <v>0</v>
      </c>
      <c r="E38" s="2"/>
    </row>
    <row r="39" spans="2:8" x14ac:dyDescent="0.25">
      <c r="C39" s="18" t="s">
        <v>256</v>
      </c>
      <c r="D39" s="29">
        <f>SUMPRODUCT((E5:E34&gt;=72)*(E5:E34&lt;=98))</f>
        <v>0</v>
      </c>
      <c r="E39" s="2"/>
    </row>
    <row r="40" spans="2:8" x14ac:dyDescent="0.25">
      <c r="C40" s="19" t="s">
        <v>257</v>
      </c>
      <c r="D40" s="30">
        <f>SUMPRODUCT((E5:E34&gt;=99)*(E5:E34&lt;=116))</f>
        <v>0</v>
      </c>
      <c r="E40" s="2"/>
    </row>
    <row r="41" spans="2:8" x14ac:dyDescent="0.25">
      <c r="C41" s="20" t="s">
        <v>258</v>
      </c>
      <c r="D41" s="31">
        <f>SUMPRODUCT((E5:E34&gt;=117)*(E5:E34&lt;=141))</f>
        <v>0</v>
      </c>
      <c r="E41" s="2"/>
    </row>
    <row r="42" spans="2:8" x14ac:dyDescent="0.25">
      <c r="C42" s="21" t="s">
        <v>259</v>
      </c>
      <c r="D42" s="32">
        <f>COUNTIF(E5:E34,"&gt;141")</f>
        <v>0</v>
      </c>
      <c r="E42" s="2"/>
    </row>
    <row r="43" spans="2:8" x14ac:dyDescent="0.25">
      <c r="C43" s="22" t="s">
        <v>60</v>
      </c>
      <c r="D43" s="23">
        <f>SUM(D38:D42)</f>
        <v>0</v>
      </c>
      <c r="E43" s="2"/>
    </row>
    <row r="44" spans="2:8" x14ac:dyDescent="0.25">
      <c r="C44" s="24" t="s">
        <v>61</v>
      </c>
      <c r="D44" s="25">
        <f>COUNTIF(E5:E34,"Non évaluable")</f>
        <v>0</v>
      </c>
      <c r="E44" s="2"/>
    </row>
    <row r="45" spans="2:8" x14ac:dyDescent="0.25">
      <c r="C45" s="26" t="s">
        <v>62</v>
      </c>
      <c r="D45" s="8">
        <f>COUNTIF(E5:E34,"Absent")</f>
        <v>0</v>
      </c>
      <c r="E45" s="2"/>
    </row>
    <row r="46" spans="2:8" x14ac:dyDescent="0.25">
      <c r="C46" s="22" t="s">
        <v>63</v>
      </c>
      <c r="D46" s="23">
        <f>SUM(D43:D45)</f>
        <v>0</v>
      </c>
      <c r="E46" s="2"/>
    </row>
    <row r="49" spans="3:4" ht="45" x14ac:dyDescent="0.25">
      <c r="C49" s="10" t="s">
        <v>64</v>
      </c>
      <c r="D49" s="10" t="s">
        <v>254</v>
      </c>
    </row>
    <row r="50" spans="3:4" x14ac:dyDescent="0.25">
      <c r="C50" s="17" t="s">
        <v>255</v>
      </c>
      <c r="D50" s="33">
        <f>COUNTIF(F5:F34,"&lt;72")</f>
        <v>0</v>
      </c>
    </row>
    <row r="51" spans="3:4" x14ac:dyDescent="0.25">
      <c r="C51" s="18" t="s">
        <v>256</v>
      </c>
      <c r="D51" s="29">
        <f>SUMPRODUCT((F5:F34&gt;=72)*(F5:F34&lt;=98))</f>
        <v>0</v>
      </c>
    </row>
    <row r="52" spans="3:4" x14ac:dyDescent="0.25">
      <c r="C52" s="19" t="s">
        <v>257</v>
      </c>
      <c r="D52" s="30">
        <f>SUMPRODUCT((F5:F34&gt;=99)*(F5:F34&lt;=116))</f>
        <v>0</v>
      </c>
    </row>
    <row r="53" spans="3:4" x14ac:dyDescent="0.25">
      <c r="C53" s="20" t="s">
        <v>258</v>
      </c>
      <c r="D53" s="31">
        <f>SUMPRODUCT((F5:F34&gt;=117)*(F5:F34&lt;=141))</f>
        <v>0</v>
      </c>
    </row>
    <row r="54" spans="3:4" x14ac:dyDescent="0.25">
      <c r="C54" s="21" t="s">
        <v>259</v>
      </c>
      <c r="D54" s="32">
        <f>COUNTIF(F5:F34,"&gt;141")</f>
        <v>0</v>
      </c>
    </row>
    <row r="55" spans="3:4" x14ac:dyDescent="0.25">
      <c r="C55" s="22" t="s">
        <v>60</v>
      </c>
      <c r="D55" s="23">
        <f>SUM(D50:D54)</f>
        <v>0</v>
      </c>
    </row>
    <row r="56" spans="3:4" x14ac:dyDescent="0.25">
      <c r="C56" s="24" t="s">
        <v>61</v>
      </c>
      <c r="D56" s="25">
        <f>COUNTIF(F5:F34,"Non évaluable")</f>
        <v>0</v>
      </c>
    </row>
    <row r="57" spans="3:4" x14ac:dyDescent="0.25">
      <c r="C57" s="26" t="s">
        <v>62</v>
      </c>
      <c r="D57" s="8">
        <f>COUNTIF(F5:F34,"Absent")</f>
        <v>0</v>
      </c>
    </row>
    <row r="58" spans="3:4" x14ac:dyDescent="0.25">
      <c r="C58" s="22" t="s">
        <v>63</v>
      </c>
      <c r="D58" s="23">
        <f>SUM(D55:D57)</f>
        <v>0</v>
      </c>
    </row>
    <row r="61" spans="3:4" ht="45" x14ac:dyDescent="0.25">
      <c r="C61" s="10" t="s">
        <v>65</v>
      </c>
      <c r="D61" s="10" t="s">
        <v>254</v>
      </c>
    </row>
    <row r="62" spans="3:4" x14ac:dyDescent="0.25">
      <c r="C62" s="17" t="s">
        <v>255</v>
      </c>
      <c r="D62" s="34">
        <f>COUNTIF(G5:G34,"&lt;72")</f>
        <v>0</v>
      </c>
    </row>
    <row r="63" spans="3:4" x14ac:dyDescent="0.25">
      <c r="C63" s="18" t="s">
        <v>256</v>
      </c>
      <c r="D63" s="29">
        <f>SUMPRODUCT((G5:G34&gt;=72)*(G5:G34&lt;=98))</f>
        <v>0</v>
      </c>
    </row>
    <row r="64" spans="3:4" x14ac:dyDescent="0.25">
      <c r="C64" s="19" t="s">
        <v>257</v>
      </c>
      <c r="D64" s="35">
        <f>SUMPRODUCT((G5:G34&gt;=99)*(G5:G34&lt;=116))</f>
        <v>0</v>
      </c>
    </row>
    <row r="65" spans="3:4" x14ac:dyDescent="0.25">
      <c r="C65" s="20" t="s">
        <v>258</v>
      </c>
      <c r="D65" s="31">
        <f>SUMPRODUCT((G5:G34&gt;=117)*(G5:G34&lt;=141))</f>
        <v>0</v>
      </c>
    </row>
    <row r="66" spans="3:4" x14ac:dyDescent="0.25">
      <c r="C66" s="21" t="s">
        <v>259</v>
      </c>
      <c r="D66" s="32">
        <f>COUNTIF(G5:G34,"&gt;141")</f>
        <v>0</v>
      </c>
    </row>
    <row r="67" spans="3:4" x14ac:dyDescent="0.25">
      <c r="C67" s="22" t="s">
        <v>60</v>
      </c>
      <c r="D67" s="23">
        <f>SUM(D62:D66)</f>
        <v>0</v>
      </c>
    </row>
    <row r="68" spans="3:4" x14ac:dyDescent="0.25">
      <c r="C68" s="24" t="s">
        <v>61</v>
      </c>
      <c r="D68" s="25">
        <f>COUNTIF(G5:G34,"Non évaluable")</f>
        <v>0</v>
      </c>
    </row>
    <row r="69" spans="3:4" x14ac:dyDescent="0.25">
      <c r="C69" s="26" t="s">
        <v>62</v>
      </c>
      <c r="D69" s="8">
        <f>COUNTIF(G5:G34,"Absent")</f>
        <v>0</v>
      </c>
    </row>
    <row r="70" spans="3:4" x14ac:dyDescent="0.25">
      <c r="C70" s="22" t="s">
        <v>63</v>
      </c>
      <c r="D70" s="23">
        <f>SUM(D67:D69)</f>
        <v>0</v>
      </c>
    </row>
  </sheetData>
  <conditionalFormatting sqref="D38">
    <cfRule type="cellIs" dxfId="22" priority="23" operator="lessThan">
      <formula>72</formula>
    </cfRule>
  </conditionalFormatting>
  <conditionalFormatting sqref="D39">
    <cfRule type="cellIs" dxfId="21" priority="22" operator="between">
      <formula>72</formula>
      <formula>98</formula>
    </cfRule>
  </conditionalFormatting>
  <conditionalFormatting sqref="E5:E34">
    <cfRule type="cellIs" dxfId="20" priority="15" operator="greaterThan">
      <formula>141</formula>
    </cfRule>
  </conditionalFormatting>
  <conditionalFormatting sqref="E5:E34">
    <cfRule type="cellIs" dxfId="19" priority="16" operator="greaterThan">
      <formula>141</formula>
    </cfRule>
  </conditionalFormatting>
  <conditionalFormatting sqref="E5:E34">
    <cfRule type="cellIs" dxfId="18" priority="17" operator="between">
      <formula>117</formula>
      <formula>141</formula>
    </cfRule>
  </conditionalFormatting>
  <conditionalFormatting sqref="E5:E34">
    <cfRule type="cellIs" dxfId="17" priority="18" operator="between">
      <formula>99</formula>
      <formula>116</formula>
    </cfRule>
  </conditionalFormatting>
  <conditionalFormatting sqref="E5:E34">
    <cfRule type="cellIs" dxfId="16" priority="19" operator="between">
      <formula>72</formula>
      <formula>98</formula>
    </cfRule>
  </conditionalFormatting>
  <conditionalFormatting sqref="E5:E34">
    <cfRule type="cellIs" dxfId="15" priority="20" operator="lessThan">
      <formula>72</formula>
    </cfRule>
  </conditionalFormatting>
  <conditionalFormatting sqref="E5:E34">
    <cfRule type="cellIs" dxfId="14" priority="21" operator="lessThan">
      <formula>72</formula>
    </cfRule>
  </conditionalFormatting>
  <conditionalFormatting sqref="F5:F34">
    <cfRule type="cellIs" dxfId="13" priority="7" operator="greaterThan">
      <formula>141</formula>
    </cfRule>
  </conditionalFormatting>
  <conditionalFormatting sqref="F5:F34">
    <cfRule type="cellIs" dxfId="12" priority="8" operator="greaterThan">
      <formula>141</formula>
    </cfRule>
  </conditionalFormatting>
  <conditionalFormatting sqref="F5:F34">
    <cfRule type="cellIs" dxfId="11" priority="9" operator="greaterThan">
      <formula>141</formula>
    </cfRule>
  </conditionalFormatting>
  <conditionalFormatting sqref="F5:F34">
    <cfRule type="cellIs" dxfId="10" priority="10" operator="greaterThan">
      <formula>141</formula>
    </cfRule>
  </conditionalFormatting>
  <conditionalFormatting sqref="F5:F34">
    <cfRule type="cellIs" dxfId="9" priority="11" operator="between">
      <formula>117</formula>
      <formula>141</formula>
    </cfRule>
  </conditionalFormatting>
  <conditionalFormatting sqref="F5:F34">
    <cfRule type="cellIs" dxfId="8" priority="12" operator="between">
      <formula>99</formula>
      <formula>116</formula>
    </cfRule>
  </conditionalFormatting>
  <conditionalFormatting sqref="F5:F34">
    <cfRule type="cellIs" dxfId="7" priority="13" operator="between">
      <formula>72</formula>
      <formula>98</formula>
    </cfRule>
  </conditionalFormatting>
  <conditionalFormatting sqref="F5:F34">
    <cfRule type="cellIs" dxfId="6" priority="14" operator="lessThan">
      <formula>72</formula>
    </cfRule>
  </conditionalFormatting>
  <conditionalFormatting sqref="G5:G34">
    <cfRule type="cellIs" dxfId="5" priority="1" operator="greaterThan">
      <formula>141</formula>
    </cfRule>
  </conditionalFormatting>
  <conditionalFormatting sqref="G5:G34">
    <cfRule type="cellIs" dxfId="4" priority="2" operator="greaterThan">
      <formula>141</formula>
    </cfRule>
  </conditionalFormatting>
  <conditionalFormatting sqref="G5:G34">
    <cfRule type="cellIs" dxfId="3" priority="3" operator="between">
      <formula>117</formula>
      <formula>141</formula>
    </cfRule>
  </conditionalFormatting>
  <conditionalFormatting sqref="G5:G34">
    <cfRule type="cellIs" dxfId="2" priority="4" operator="between">
      <formula>99</formula>
      <formula>116</formula>
    </cfRule>
  </conditionalFormatting>
  <conditionalFormatting sqref="G5:G34">
    <cfRule type="cellIs" dxfId="1" priority="5" operator="between">
      <formula>72</formula>
      <formula>98</formula>
    </cfRule>
  </conditionalFormatting>
  <conditionalFormatting sqref="G5:G34">
    <cfRule type="cellIs" dxfId="0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fluence CE1 A et B</vt:lpstr>
      <vt:lpstr>fluence CE1 C et D</vt:lpstr>
      <vt:lpstr>fluence CE2 A</vt:lpstr>
      <vt:lpstr>fluence CE2 B</vt:lpstr>
      <vt:lpstr>fluence CM1 A</vt:lpstr>
      <vt:lpstr>fluence CM2 A </vt:lpstr>
      <vt:lpstr>fluence CM2 B</vt:lpstr>
      <vt:lpstr>fluence CM2 C</vt:lpstr>
      <vt:lpstr>fluence CM2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mpepin</cp:lastModifiedBy>
  <cp:revision>3</cp:revision>
  <dcterms:created xsi:type="dcterms:W3CDTF">2016-11-08T19:20:00Z</dcterms:created>
  <dcterms:modified xsi:type="dcterms:W3CDTF">2022-03-24T14:02:39Z</dcterms:modified>
</cp:coreProperties>
</file>