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8800" windowHeight="12300" activeTab="1"/>
  </bookViews>
  <sheets>
    <sheet name="fluence CE2 A" sheetId="1" r:id="rId1"/>
    <sheet name="fluence CE2 B" sheetId="2" r:id="rId2"/>
    <sheet name="fluence CE2 C" sheetId="3" r:id="rId3"/>
    <sheet name="fluence CE2 D" sheetId="4" r:id="rId4"/>
    <sheet name="fluence CM1 A" sheetId="5" r:id="rId5"/>
    <sheet name="fluence CM1 B" sheetId="6" r:id="rId6"/>
    <sheet name="fluence CM1 C" sheetId="7" r:id="rId7"/>
    <sheet name="fluence CM1 D" sheetId="8" r:id="rId8"/>
    <sheet name="fluence CM2 A " sheetId="9" r:id="rId9"/>
    <sheet name="fluence CM2 B" sheetId="10" r:id="rId10"/>
    <sheet name="fluence CM2 C" sheetId="11" r:id="rId11"/>
    <sheet name="fluence CE1 A" sheetId="12" r:id="rId12"/>
    <sheet name="fluence CE1 B" sheetId="13" r:id="rId13"/>
    <sheet name="fluence CE1 C" sheetId="14" r:id="rId14"/>
    <sheet name="fluence CE1 D" sheetId="15" r:id="rId15"/>
    <sheet name="fluence CE1 E" sheetId="16" r:id="rId16"/>
    <sheet name="fluence CE1 F" sheetId="17" r:id="rId17"/>
  </sheets>
  <calcPr calcId="162913"/>
</workbook>
</file>

<file path=xl/calcChain.xml><?xml version="1.0" encoding="utf-8"?>
<calcChain xmlns="http://schemas.openxmlformats.org/spreadsheetml/2006/main">
  <c r="D69" i="12" l="1"/>
  <c r="D68" i="12"/>
  <c r="D66" i="12"/>
  <c r="D65" i="12"/>
  <c r="D64" i="12"/>
  <c r="D63" i="12"/>
  <c r="D67" i="12" s="1"/>
  <c r="D70" i="12" s="1"/>
  <c r="D62" i="12"/>
  <c r="D57" i="12"/>
  <c r="D56" i="12"/>
  <c r="D54" i="12"/>
  <c r="D53" i="12"/>
  <c r="D52" i="12"/>
  <c r="D51" i="12"/>
  <c r="D50" i="12"/>
  <c r="D55" i="12" s="1"/>
  <c r="D58" i="12" s="1"/>
  <c r="D45" i="12"/>
  <c r="D44" i="12"/>
  <c r="D42" i="12"/>
  <c r="D41" i="12"/>
  <c r="D40" i="12"/>
  <c r="D39" i="12"/>
  <c r="D38" i="12"/>
  <c r="D43" i="12" s="1"/>
  <c r="D46" i="12" s="1"/>
  <c r="D69" i="11"/>
  <c r="D68" i="11"/>
  <c r="D66" i="11"/>
  <c r="D65" i="11"/>
  <c r="D64" i="11"/>
  <c r="D63" i="11"/>
  <c r="D62" i="11"/>
  <c r="D67" i="11" s="1"/>
  <c r="D70" i="11" s="1"/>
  <c r="D57" i="11"/>
  <c r="D56" i="11"/>
  <c r="D54" i="11"/>
  <c r="D53" i="11"/>
  <c r="D52" i="11"/>
  <c r="D51" i="11"/>
  <c r="D55" i="11" s="1"/>
  <c r="D58" i="11" s="1"/>
  <c r="D50" i="11"/>
  <c r="D45" i="11"/>
  <c r="D44" i="11"/>
  <c r="D42" i="11"/>
  <c r="D41" i="11"/>
  <c r="D40" i="11"/>
  <c r="D39" i="11"/>
  <c r="D38" i="11"/>
  <c r="D43" i="11" s="1"/>
  <c r="D46" i="11" s="1"/>
  <c r="D69" i="10"/>
  <c r="D68" i="10"/>
  <c r="D66" i="10"/>
  <c r="D65" i="10"/>
  <c r="D64" i="10"/>
  <c r="D63" i="10"/>
  <c r="D62" i="10"/>
  <c r="D67" i="10" s="1"/>
  <c r="D70" i="10" s="1"/>
  <c r="D57" i="10"/>
  <c r="D56" i="10"/>
  <c r="D54" i="10"/>
  <c r="D53" i="10"/>
  <c r="D52" i="10"/>
  <c r="D51" i="10"/>
  <c r="D50" i="10"/>
  <c r="D55" i="10" s="1"/>
  <c r="D58" i="10" s="1"/>
  <c r="D45" i="10"/>
  <c r="D44" i="10"/>
  <c r="D42" i="10"/>
  <c r="D41" i="10"/>
  <c r="D40" i="10"/>
  <c r="D39" i="10"/>
  <c r="D43" i="10" s="1"/>
  <c r="D46" i="10" s="1"/>
  <c r="D38" i="10"/>
  <c r="D69" i="9"/>
  <c r="D68" i="9"/>
  <c r="D66" i="9"/>
  <c r="D65" i="9"/>
  <c r="D64" i="9"/>
  <c r="D63" i="9"/>
  <c r="D62" i="9"/>
  <c r="D67" i="9" s="1"/>
  <c r="D70" i="9" s="1"/>
  <c r="D57" i="9"/>
  <c r="D56" i="9"/>
  <c r="D54" i="9"/>
  <c r="D53" i="9"/>
  <c r="D52" i="9"/>
  <c r="D51" i="9"/>
  <c r="D50" i="9"/>
  <c r="D55" i="9" s="1"/>
  <c r="D58" i="9" s="1"/>
  <c r="D45" i="9"/>
  <c r="D44" i="9"/>
  <c r="D42" i="9"/>
  <c r="D41" i="9"/>
  <c r="D40" i="9"/>
  <c r="D39" i="9"/>
  <c r="D38" i="9"/>
  <c r="D43" i="9" s="1"/>
  <c r="D46" i="9" s="1"/>
  <c r="D69" i="8"/>
  <c r="D68" i="8"/>
  <c r="D66" i="8"/>
  <c r="D65" i="8"/>
  <c r="D64" i="8"/>
  <c r="D63" i="8"/>
  <c r="D67" i="8" s="1"/>
  <c r="D70" i="8" s="1"/>
  <c r="D62" i="8"/>
  <c r="D57" i="8"/>
  <c r="D56" i="8"/>
  <c r="D54" i="8"/>
  <c r="D53" i="8"/>
  <c r="D52" i="8"/>
  <c r="D51" i="8"/>
  <c r="D50" i="8"/>
  <c r="D55" i="8" s="1"/>
  <c r="D58" i="8" s="1"/>
  <c r="D45" i="8"/>
  <c r="D44" i="8"/>
  <c r="D42" i="8"/>
  <c r="D41" i="8"/>
  <c r="D40" i="8"/>
  <c r="D39" i="8"/>
  <c r="D38" i="8"/>
  <c r="D43" i="8" s="1"/>
  <c r="D46" i="8" s="1"/>
  <c r="D69" i="7"/>
  <c r="D68" i="7"/>
  <c r="D66" i="7"/>
  <c r="D65" i="7"/>
  <c r="D64" i="7"/>
  <c r="D63" i="7"/>
  <c r="D62" i="7"/>
  <c r="D67" i="7" s="1"/>
  <c r="D70" i="7" s="1"/>
  <c r="D57" i="7"/>
  <c r="D56" i="7"/>
  <c r="D54" i="7"/>
  <c r="D53" i="7"/>
  <c r="D52" i="7"/>
  <c r="D51" i="7"/>
  <c r="D55" i="7" s="1"/>
  <c r="D58" i="7" s="1"/>
  <c r="D50" i="7"/>
  <c r="D45" i="7"/>
  <c r="D44" i="7"/>
  <c r="D42" i="7"/>
  <c r="D41" i="7"/>
  <c r="D40" i="7"/>
  <c r="D39" i="7"/>
  <c r="D38" i="7"/>
  <c r="D43" i="7" s="1"/>
  <c r="D46" i="7" s="1"/>
  <c r="D69" i="6"/>
  <c r="D68" i="6"/>
  <c r="D66" i="6"/>
  <c r="D65" i="6"/>
  <c r="D64" i="6"/>
  <c r="D63" i="6"/>
  <c r="D62" i="6"/>
  <c r="D67" i="6" s="1"/>
  <c r="D70" i="6" s="1"/>
  <c r="D57" i="6"/>
  <c r="D56" i="6"/>
  <c r="D54" i="6"/>
  <c r="D53" i="6"/>
  <c r="D52" i="6"/>
  <c r="D51" i="6"/>
  <c r="D50" i="6"/>
  <c r="D55" i="6" s="1"/>
  <c r="D58" i="6" s="1"/>
  <c r="D45" i="6"/>
  <c r="D44" i="6"/>
  <c r="D42" i="6"/>
  <c r="D41" i="6"/>
  <c r="D40" i="6"/>
  <c r="D39" i="6"/>
  <c r="D43" i="6" s="1"/>
  <c r="D46" i="6" s="1"/>
  <c r="D38" i="6"/>
  <c r="D69" i="5"/>
  <c r="D68" i="5"/>
  <c r="D66" i="5"/>
  <c r="D65" i="5"/>
  <c r="D64" i="5"/>
  <c r="D63" i="5"/>
  <c r="D62" i="5"/>
  <c r="D67" i="5" s="1"/>
  <c r="D70" i="5" s="1"/>
  <c r="D57" i="5"/>
  <c r="D56" i="5"/>
  <c r="D54" i="5"/>
  <c r="D53" i="5"/>
  <c r="D52" i="5"/>
  <c r="D51" i="5"/>
  <c r="D50" i="5"/>
  <c r="D55" i="5" s="1"/>
  <c r="D58" i="5" s="1"/>
  <c r="D45" i="5"/>
  <c r="D44" i="5"/>
  <c r="D42" i="5"/>
  <c r="D41" i="5"/>
  <c r="D40" i="5"/>
  <c r="D39" i="5"/>
  <c r="D38" i="5"/>
  <c r="D43" i="5" s="1"/>
  <c r="D46" i="5" s="1"/>
  <c r="D69" i="4"/>
  <c r="D68" i="4"/>
  <c r="D66" i="4"/>
  <c r="D65" i="4"/>
  <c r="D64" i="4"/>
  <c r="D63" i="4"/>
  <c r="D62" i="4"/>
  <c r="D67" i="4" s="1"/>
  <c r="D70" i="4" s="1"/>
  <c r="D57" i="4"/>
  <c r="D56" i="4"/>
  <c r="D54" i="4"/>
  <c r="D53" i="4"/>
  <c r="D52" i="4"/>
  <c r="D51" i="4"/>
  <c r="D50" i="4"/>
  <c r="D55" i="4" s="1"/>
  <c r="D58" i="4" s="1"/>
  <c r="D45" i="4"/>
  <c r="D44" i="4"/>
  <c r="D42" i="4"/>
  <c r="D41" i="4"/>
  <c r="D40" i="4"/>
  <c r="D39" i="4"/>
  <c r="D38" i="4"/>
  <c r="D43" i="4" s="1"/>
  <c r="D46" i="4" s="1"/>
  <c r="D69" i="3"/>
  <c r="D68" i="3"/>
  <c r="D66" i="3"/>
  <c r="D65" i="3"/>
  <c r="D64" i="3"/>
  <c r="D63" i="3"/>
  <c r="D62" i="3"/>
  <c r="D67" i="3" s="1"/>
  <c r="D70" i="3" s="1"/>
  <c r="D57" i="3"/>
  <c r="D56" i="3"/>
  <c r="D54" i="3"/>
  <c r="D53" i="3"/>
  <c r="D52" i="3"/>
  <c r="D51" i="3"/>
  <c r="D50" i="3"/>
  <c r="D55" i="3" s="1"/>
  <c r="D58" i="3" s="1"/>
  <c r="D45" i="3"/>
  <c r="D44" i="3"/>
  <c r="D42" i="3"/>
  <c r="D41" i="3"/>
  <c r="D40" i="3"/>
  <c r="D39" i="3"/>
  <c r="D38" i="3"/>
  <c r="D43" i="3" s="1"/>
  <c r="D46" i="3" s="1"/>
  <c r="D69" i="2"/>
  <c r="D68" i="2"/>
  <c r="D66" i="2"/>
  <c r="D65" i="2"/>
  <c r="D64" i="2"/>
  <c r="D63" i="2"/>
  <c r="D62" i="2"/>
  <c r="D67" i="2" s="1"/>
  <c r="D70" i="2" s="1"/>
  <c r="D57" i="2"/>
  <c r="D56" i="2"/>
  <c r="D54" i="2"/>
  <c r="D53" i="2"/>
  <c r="D52" i="2"/>
  <c r="D51" i="2"/>
  <c r="D50" i="2"/>
  <c r="D55" i="2" s="1"/>
  <c r="D58" i="2" s="1"/>
  <c r="D45" i="2"/>
  <c r="D44" i="2"/>
  <c r="D42" i="2"/>
  <c r="D41" i="2"/>
  <c r="D40" i="2"/>
  <c r="D39" i="2"/>
  <c r="D38" i="2"/>
  <c r="D43" i="2" s="1"/>
  <c r="D46" i="2" s="1"/>
  <c r="D69" i="1"/>
  <c r="D68" i="1"/>
  <c r="D66" i="1"/>
  <c r="D65" i="1"/>
  <c r="D64" i="1"/>
  <c r="D63" i="1"/>
  <c r="D62" i="1"/>
  <c r="D67" i="1" s="1"/>
  <c r="D70" i="1" s="1"/>
  <c r="D57" i="1"/>
  <c r="D56" i="1"/>
  <c r="D54" i="1"/>
  <c r="D53" i="1"/>
  <c r="D52" i="1"/>
  <c r="D51" i="1"/>
  <c r="D50" i="1"/>
  <c r="D55" i="1" s="1"/>
  <c r="D58" i="1" s="1"/>
  <c r="D45" i="1"/>
  <c r="D44" i="1"/>
  <c r="D42" i="1"/>
  <c r="D41" i="1"/>
  <c r="D40" i="1"/>
  <c r="D39" i="1"/>
  <c r="D38" i="1"/>
  <c r="D43" i="1" s="1"/>
  <c r="D46" i="1" s="1"/>
</calcChain>
</file>

<file path=xl/sharedStrings.xml><?xml version="1.0" encoding="utf-8"?>
<sst xmlns="http://schemas.openxmlformats.org/spreadsheetml/2006/main" count="1102" uniqueCount="573">
  <si>
    <t>Nom de l'enseignante</t>
  </si>
  <si>
    <t>Mme ALEN  C</t>
  </si>
  <si>
    <t>Classe</t>
  </si>
  <si>
    <t xml:space="preserve">Nom </t>
  </si>
  <si>
    <t>Prénom</t>
  </si>
  <si>
    <t>MCLM octobre 2020</t>
  </si>
  <si>
    <t>MCLM janvier 2021</t>
  </si>
  <si>
    <t>MCLM mai 2021</t>
  </si>
  <si>
    <t>Observations</t>
  </si>
  <si>
    <t>AMMOR</t>
  </si>
  <si>
    <t>JIBRIL</t>
  </si>
  <si>
    <t>BOREL</t>
  </si>
  <si>
    <t>LIULANI</t>
  </si>
  <si>
    <t>CEDIA</t>
  </si>
  <si>
    <t>Lumina</t>
  </si>
  <si>
    <t>COUETA-LONY</t>
  </si>
  <si>
    <t>LANA</t>
  </si>
  <si>
    <t>Absente</t>
  </si>
  <si>
    <t>CUENCA FORI</t>
  </si>
  <si>
    <t>MICHAEL</t>
  </si>
  <si>
    <t>DIEVART</t>
  </si>
  <si>
    <t>ERINE</t>
  </si>
  <si>
    <t>DUBREZIL</t>
  </si>
  <si>
    <t>MAHES</t>
  </si>
  <si>
    <t>DULIN</t>
  </si>
  <si>
    <t>LOUIS</t>
  </si>
  <si>
    <t>FIDELIN</t>
  </si>
  <si>
    <t>KAELI</t>
  </si>
  <si>
    <t>Ne sait pas lire de syllabes simples/proposotion MDPH</t>
  </si>
  <si>
    <t>GONTHIER</t>
  </si>
  <si>
    <t>GABRIEL</t>
  </si>
  <si>
    <t> </t>
  </si>
  <si>
    <t>GRANDEMANGE</t>
  </si>
  <si>
    <t>Diego</t>
  </si>
  <si>
    <t>ULIS</t>
  </si>
  <si>
    <t>HORTH</t>
  </si>
  <si>
    <t>Soryan</t>
  </si>
  <si>
    <t>KITOU</t>
  </si>
  <si>
    <t>KATALINA</t>
  </si>
  <si>
    <t>LABADY</t>
  </si>
  <si>
    <t>DAWNS</t>
  </si>
  <si>
    <t>LAMBERT</t>
  </si>
  <si>
    <t>NATHAN</t>
  </si>
  <si>
    <t>LAUGIER</t>
  </si>
  <si>
    <t>MICKAEL</t>
  </si>
  <si>
    <t>LEBON</t>
  </si>
  <si>
    <t>JULES</t>
  </si>
  <si>
    <t>LECONTE</t>
  </si>
  <si>
    <t>MAINA</t>
  </si>
  <si>
    <t>LY</t>
  </si>
  <si>
    <t>DARRY NTAJ</t>
  </si>
  <si>
    <t>MAILLARD</t>
  </si>
  <si>
    <t>INTI</t>
  </si>
  <si>
    <t>MICHEL</t>
  </si>
  <si>
    <t>WILSON</t>
  </si>
  <si>
    <t>RASED</t>
  </si>
  <si>
    <t>MORISSETTE</t>
  </si>
  <si>
    <t>Anaïs</t>
  </si>
  <si>
    <t>PORFAL</t>
  </si>
  <si>
    <t>Cippora-Laël</t>
  </si>
  <si>
    <t>RAQUIL</t>
  </si>
  <si>
    <t>LEYCIANA</t>
  </si>
  <si>
    <t>SOBREIRA LIETAR</t>
  </si>
  <si>
    <t>VALENTINA</t>
  </si>
  <si>
    <t>THEOGENE </t>
  </si>
  <si>
    <t>JHON</t>
  </si>
  <si>
    <t>LIT QUE DES SYLLABES/COMPREND QUE LES CONSIGNES ORALES/ RETARD SCOLAIRE/ EN GUYANE DEPUIS 3ANS</t>
  </si>
  <si>
    <t>Ecole                                                                                     Evaluation de fluence octobre 2020</t>
  </si>
  <si>
    <t>CE2</t>
  </si>
  <si>
    <t>MCLM &lt; 40</t>
  </si>
  <si>
    <t>40 ≤ MCLM ≤ 69</t>
  </si>
  <si>
    <t>70 ≤ MCLM ≤ 80</t>
  </si>
  <si>
    <t>81 ≤ MCLM ≤ 101</t>
  </si>
  <si>
    <t>MCLM &gt; 101</t>
  </si>
  <si>
    <t>TOTAL élèves évalués</t>
  </si>
  <si>
    <t>Non évaluables</t>
  </si>
  <si>
    <t>Absents</t>
  </si>
  <si>
    <t>TOTAL classe</t>
  </si>
  <si>
    <t>Ecole                                                                                     Evaluation de fluence janvier 2021</t>
  </si>
  <si>
    <t>Ecole                                                                                     Evaluation de fluence mai 2021</t>
  </si>
  <si>
    <t>Nom de l'enseignants</t>
  </si>
  <si>
    <t>Mme TALMENSY   M. BARTOLINI</t>
  </si>
  <si>
    <t>Classe CE2 B</t>
  </si>
  <si>
    <t>BADER</t>
  </si>
  <si>
    <t>DREYSSON</t>
  </si>
  <si>
    <t>BELGARDE</t>
  </si>
  <si>
    <t>Myflore</t>
  </si>
  <si>
    <t>BLEMYR</t>
  </si>
  <si>
    <t>LEONICA</t>
  </si>
  <si>
    <t>Lit mais ne comprend pas/RASED</t>
  </si>
  <si>
    <t>CABRERA</t>
  </si>
  <si>
    <t>MARGAUX</t>
  </si>
  <si>
    <t>CASSAMAJOR PASCAL</t>
  </si>
  <si>
    <t>LYNSEY</t>
  </si>
  <si>
    <t>CHARLES</t>
  </si>
  <si>
    <t>HANTZIA-LYLIAH</t>
  </si>
  <si>
    <t>COETA</t>
  </si>
  <si>
    <t>WILLIAM</t>
  </si>
  <si>
    <t>DISCOLLE</t>
  </si>
  <si>
    <t>Darill</t>
  </si>
  <si>
    <t>Déscolarisé, écoleà la maison</t>
  </si>
  <si>
    <t>FERNANDES MIRANDA</t>
  </si>
  <si>
    <t>JOHANN</t>
  </si>
  <si>
    <t>GALOT</t>
  </si>
  <si>
    <t>EDEN</t>
  </si>
  <si>
    <t>JUSTE</t>
  </si>
  <si>
    <t>Jayden</t>
  </si>
  <si>
    <t>Déchiffre le texte lecture de syllabes simples</t>
  </si>
  <si>
    <t>LADAN</t>
  </si>
  <si>
    <t>MATHONAT</t>
  </si>
  <si>
    <t>BAPTISTE</t>
  </si>
  <si>
    <t>JHOVANNY</t>
  </si>
  <si>
    <t>LIT les mots en syllabe/RASED</t>
  </si>
  <si>
    <t>MOUSSA</t>
  </si>
  <si>
    <t>NASRI</t>
  </si>
  <si>
    <t>OSTERMANN</t>
  </si>
  <si>
    <t>LILIO</t>
  </si>
  <si>
    <t>Lecture hachée syllabe par syllabe</t>
  </si>
  <si>
    <t>PANTOJA NASCIMENTO</t>
  </si>
  <si>
    <t>JHONNY</t>
  </si>
  <si>
    <t>lecture très lente</t>
  </si>
  <si>
    <t>PARFAIT</t>
  </si>
  <si>
    <t>Léa</t>
  </si>
  <si>
    <t>PAULMIER</t>
  </si>
  <si>
    <t>EMMA</t>
  </si>
  <si>
    <t>PHILOMENE</t>
  </si>
  <si>
    <t>CEYLHOANN</t>
  </si>
  <si>
    <t>RASED: ne comprend pas ce qu'elle dit</t>
  </si>
  <si>
    <t>RADJOU</t>
  </si>
  <si>
    <t>TESSY</t>
  </si>
  <si>
    <t>SHIVBARAN</t>
  </si>
  <si>
    <t>JOSEPH</t>
  </si>
  <si>
    <t>bon</t>
  </si>
  <si>
    <t>SOUMET</t>
  </si>
  <si>
    <t>Difficulté lecture sons complexes</t>
  </si>
  <si>
    <t>SUPREUS</t>
  </si>
  <si>
    <t>PETERSON</t>
  </si>
  <si>
    <t>Ne sait pas lire/ Proposition dossier MDPH depuis 2 ans</t>
  </si>
  <si>
    <t>Mme NEWTON M</t>
  </si>
  <si>
    <t>Classe CE2 C</t>
  </si>
  <si>
    <t>ANDRE</t>
  </si>
  <si>
    <t>LOUAN</t>
  </si>
  <si>
    <t>ANTOUN BOTTA</t>
  </si>
  <si>
    <t>RUBEN</t>
  </si>
  <si>
    <t>BALMES LEGUISTIN</t>
  </si>
  <si>
    <t>MAÏWENN</t>
  </si>
  <si>
    <t>BIENVENU</t>
  </si>
  <si>
    <t>OLIANE</t>
  </si>
  <si>
    <t>suivi RASED</t>
  </si>
  <si>
    <t>BOUTIN</t>
  </si>
  <si>
    <t>Manon</t>
  </si>
  <si>
    <t>DA CONCEICAO DE SOUZA</t>
  </si>
  <si>
    <t>ANA BEATRIZ</t>
  </si>
  <si>
    <t>DELISBRUN</t>
  </si>
  <si>
    <t>GERVILLESON</t>
  </si>
  <si>
    <t>GARDRAT</t>
  </si>
  <si>
    <t>ELEONORE</t>
  </si>
  <si>
    <t>GERMAIN</t>
  </si>
  <si>
    <t>Ferlando</t>
  </si>
  <si>
    <t>HO-A-SIM</t>
  </si>
  <si>
    <t>JADE</t>
  </si>
  <si>
    <t>saut de lignes</t>
  </si>
  <si>
    <t>ISMAEL</t>
  </si>
  <si>
    <t>Giulia</t>
  </si>
  <si>
    <t>JEAN SIMON</t>
  </si>
  <si>
    <t>JENNYCA</t>
  </si>
  <si>
    <t>JOUSSEIN SEULEIMAN</t>
  </si>
  <si>
    <t>MEI</t>
  </si>
  <si>
    <t>KADEM</t>
  </si>
  <si>
    <t>TIMEO</t>
  </si>
  <si>
    <t>suivi rased</t>
  </si>
  <si>
    <t>KHODJET EL KHIL TRALLI</t>
  </si>
  <si>
    <t>OYALOË</t>
  </si>
  <si>
    <t>LE GUERN</t>
  </si>
  <si>
    <t>Ewen</t>
  </si>
  <si>
    <t>LOPEZ RUIZ</t>
  </si>
  <si>
    <t>FRANCISCO DE JESUS</t>
  </si>
  <si>
    <t>LOUISY</t>
  </si>
  <si>
    <t>DARREN</t>
  </si>
  <si>
    <t>MDPH saut de ligne</t>
  </si>
  <si>
    <t>MESIDOR</t>
  </si>
  <si>
    <t>MILLY</t>
  </si>
  <si>
    <t>RAFAEL</t>
  </si>
  <si>
    <t>SOARES CANDIDO OTTINA</t>
  </si>
  <si>
    <t>DAPHNEE</t>
  </si>
  <si>
    <t>TRATMAN GIRARD</t>
  </si>
  <si>
    <t>Angela</t>
  </si>
  <si>
    <t>WEINUM HARDJOPAWIRO</t>
  </si>
  <si>
    <t>AKIL</t>
  </si>
  <si>
    <t>Sophiann</t>
  </si>
  <si>
    <t>lecture hachée, lit à voix haute les ponctuations</t>
  </si>
  <si>
    <t>Mme PERISS-POUPARD N</t>
  </si>
  <si>
    <t>Classe CE2 D</t>
  </si>
  <si>
    <t>ABIENSO</t>
  </si>
  <si>
    <t>LYANE</t>
  </si>
  <si>
    <t>ABREU DE OLIVEIRA</t>
  </si>
  <si>
    <t>ISABELLE</t>
  </si>
  <si>
    <t>BADETTE</t>
  </si>
  <si>
    <t>HONORE MARIANO</t>
  </si>
  <si>
    <t>BERGER</t>
  </si>
  <si>
    <t>MADISON</t>
  </si>
  <si>
    <t>CAYOL</t>
  </si>
  <si>
    <t>RODOLPHE</t>
  </si>
  <si>
    <t>CHANTOIN</t>
  </si>
  <si>
    <t>LOLA</t>
  </si>
  <si>
    <t>COURAULT</t>
  </si>
  <si>
    <t>MANON</t>
  </si>
  <si>
    <t>COURGEAU</t>
  </si>
  <si>
    <t>ROMY</t>
  </si>
  <si>
    <t>DEBENT</t>
  </si>
  <si>
    <t>NAOMIE</t>
  </si>
  <si>
    <t>ABS</t>
  </si>
  <si>
    <t>DJIVAS</t>
  </si>
  <si>
    <t>REMI</t>
  </si>
  <si>
    <t>DUBRAISE</t>
  </si>
  <si>
    <t>Josué</t>
  </si>
  <si>
    <t>GALANT</t>
  </si>
  <si>
    <t>DUCKENSLAIKA</t>
  </si>
  <si>
    <t>Dit les e en é</t>
  </si>
  <si>
    <t>GASTALDI MARCET</t>
  </si>
  <si>
    <t>PIERRE-LOUIS</t>
  </si>
  <si>
    <t>Sauter une ligne </t>
  </si>
  <si>
    <t>HERRERA-TURQUIN</t>
  </si>
  <si>
    <t>CASSANDRE</t>
  </si>
  <si>
    <t>HO-CHONG-LINE</t>
  </si>
  <si>
    <t>Eythan</t>
  </si>
  <si>
    <t>LEBAILLY MAHABIR</t>
  </si>
  <si>
    <t>MATHYS</t>
  </si>
  <si>
    <t>MORILLON TISSERAND</t>
  </si>
  <si>
    <t>GABIN</t>
  </si>
  <si>
    <t>PAYET</t>
  </si>
  <si>
    <t>LUCIE</t>
  </si>
  <si>
    <t>POUPARD</t>
  </si>
  <si>
    <t>SARAH</t>
  </si>
  <si>
    <t>THEOGENE</t>
  </si>
  <si>
    <t>JUAN</t>
  </si>
  <si>
    <t>VITAL</t>
  </si>
  <si>
    <t>DECLAN</t>
  </si>
  <si>
    <t>SWAHYNNA</t>
  </si>
  <si>
    <t>ZULEMARO MARIGNY</t>
  </si>
  <si>
    <t>NICOLAS</t>
  </si>
  <si>
    <t>Mme BORDANOVA S</t>
  </si>
  <si>
    <t>ABREU MARQUES</t>
  </si>
  <si>
    <t>BIANCA</t>
  </si>
  <si>
    <t>suivi RASED </t>
  </si>
  <si>
    <t>BACHELARD-SAMAMA</t>
  </si>
  <si>
    <t>RAPHAEL</t>
  </si>
  <si>
    <t>BARBOSA SOUZA DA SILVA</t>
  </si>
  <si>
    <t>THOMAS</t>
  </si>
  <si>
    <t>lecture expressive, a relu 2 fois la même phrase</t>
  </si>
  <si>
    <t>BELLAMY</t>
  </si>
  <si>
    <t>MAYLY</t>
  </si>
  <si>
    <t>primo arrivant (HAITI sort du CP)</t>
  </si>
  <si>
    <t>BLACHER</t>
  </si>
  <si>
    <t>ABBY</t>
  </si>
  <si>
    <t>BRITO-CARDOSO-GAY</t>
  </si>
  <si>
    <t>CORALINE</t>
  </si>
  <si>
    <t>CANEVAL-VERSPIEREN</t>
  </si>
  <si>
    <t>MAXENCE</t>
  </si>
  <si>
    <t>saut de ligne </t>
  </si>
  <si>
    <t>COLOMBINE</t>
  </si>
  <si>
    <t>LORIS</t>
  </si>
  <si>
    <t>LECTURE EXPRESSIVE</t>
  </si>
  <si>
    <t>FONTENELLE</t>
  </si>
  <si>
    <t>NAISHA</t>
  </si>
  <si>
    <t>GUILLAUME</t>
  </si>
  <si>
    <t>GWENDAL</t>
  </si>
  <si>
    <t>HOFFMANN</t>
  </si>
  <si>
    <t>LEPAPE</t>
  </si>
  <si>
    <t>LUDYVINE</t>
  </si>
  <si>
    <t>lecture expressive</t>
  </si>
  <si>
    <t>MATALBERT</t>
  </si>
  <si>
    <t>LOVENSKY</t>
  </si>
  <si>
    <t>MESTRE</t>
  </si>
  <si>
    <t>Arthur</t>
  </si>
  <si>
    <t>NEFE</t>
  </si>
  <si>
    <t>KEZAYAH</t>
  </si>
  <si>
    <t>NJUIEYON CAJOU</t>
  </si>
  <si>
    <t>HOPE</t>
  </si>
  <si>
    <t>NOTOT</t>
  </si>
  <si>
    <t>MARWAN</t>
  </si>
  <si>
    <t>PRUCHE-KWANLAY</t>
  </si>
  <si>
    <t>LEA</t>
  </si>
  <si>
    <t>ROCCO</t>
  </si>
  <si>
    <t>MATTEO</t>
  </si>
  <si>
    <t>ROLAND</t>
  </si>
  <si>
    <t>ROODLEY</t>
  </si>
  <si>
    <t>SABINO</t>
  </si>
  <si>
    <t>MELANIE</t>
  </si>
  <si>
    <t>SIMON-JEAN-FRANCOIS</t>
  </si>
  <si>
    <t>LEYANNE</t>
  </si>
  <si>
    <t>SIRUGUE</t>
  </si>
  <si>
    <t>CLEMENCE</t>
  </si>
  <si>
    <t>THIBUS</t>
  </si>
  <si>
    <t>NÂTHAN</t>
  </si>
  <si>
    <t>TRITSCH</t>
  </si>
  <si>
    <t>NINA</t>
  </si>
  <si>
    <t>VERMONT</t>
  </si>
  <si>
    <t>ISIS</t>
  </si>
  <si>
    <t>CM1</t>
  </si>
  <si>
    <t>Nom de l'enseignant</t>
  </si>
  <si>
    <t xml:space="preserve">M. BAUD </t>
  </si>
  <si>
    <t>Classe CM1 B</t>
  </si>
  <si>
    <t>ALVES LEAL</t>
  </si>
  <si>
    <t>RHYANN</t>
  </si>
  <si>
    <t>MDPH</t>
  </si>
  <si>
    <t>DALIA</t>
  </si>
  <si>
    <t>BERTRAND</t>
  </si>
  <si>
    <t>CÔME</t>
  </si>
  <si>
    <t>BOULAHYA</t>
  </si>
  <si>
    <t>SAKINA</t>
  </si>
  <si>
    <t>BOURNAIS</t>
  </si>
  <si>
    <t>Tao</t>
  </si>
  <si>
    <t>COPIN</t>
  </si>
  <si>
    <t>MAXIME</t>
  </si>
  <si>
    <t>COTON - PELAGE</t>
  </si>
  <si>
    <t>JAHYANA</t>
  </si>
  <si>
    <t>DUC-DO NASCIMENTO</t>
  </si>
  <si>
    <t>LILLY</t>
  </si>
  <si>
    <t>ERNATUS DA-CRUZ</t>
  </si>
  <si>
    <t>IARA</t>
  </si>
  <si>
    <t>WYKINSLEY</t>
  </si>
  <si>
    <t>GUILLET</t>
  </si>
  <si>
    <t>EILEEN</t>
  </si>
  <si>
    <t>oubli de mots</t>
  </si>
  <si>
    <t>HENRION</t>
  </si>
  <si>
    <t>CAMILLE</t>
  </si>
  <si>
    <t>JEAN-MARIE</t>
  </si>
  <si>
    <t>NHOANN</t>
  </si>
  <si>
    <t>JULLY</t>
  </si>
  <si>
    <t>LOYD</t>
  </si>
  <si>
    <t>LEFEBVRE</t>
  </si>
  <si>
    <t>Emilie</t>
  </si>
  <si>
    <t>LESTIENNE</t>
  </si>
  <si>
    <t>LIMERI</t>
  </si>
  <si>
    <t>CECILIA</t>
  </si>
  <si>
    <t>MEPHON</t>
  </si>
  <si>
    <t>Déva</t>
  </si>
  <si>
    <t>MONPATE</t>
  </si>
  <si>
    <t>PARADIS</t>
  </si>
  <si>
    <t>VALENTINE</t>
  </si>
  <si>
    <t>PHILIPPE--DEBONO</t>
  </si>
  <si>
    <t>NASIO</t>
  </si>
  <si>
    <t>RANDEL</t>
  </si>
  <si>
    <t>MATHEO</t>
  </si>
  <si>
    <t>RAYMOND</t>
  </si>
  <si>
    <t>CORENTHIN DANIEL</t>
  </si>
  <si>
    <t>SOUZA-COELHO</t>
  </si>
  <si>
    <t>HUGO</t>
  </si>
  <si>
    <t>TABELE</t>
  </si>
  <si>
    <t>SOHANN</t>
  </si>
  <si>
    <t>TEBOUL-VAILLANT</t>
  </si>
  <si>
    <t>ZELIE</t>
  </si>
  <si>
    <t>Mme BRUNET B</t>
  </si>
  <si>
    <t>ALLI</t>
  </si>
  <si>
    <t>ALZA</t>
  </si>
  <si>
    <t>LIONEL</t>
  </si>
  <si>
    <t>BRUNEAU</t>
  </si>
  <si>
    <t>MENRICK</t>
  </si>
  <si>
    <t>DE BERTIN D'AVESNES</t>
  </si>
  <si>
    <t>ALEXANDRE</t>
  </si>
  <si>
    <t>FIRMIN--WECKER</t>
  </si>
  <si>
    <t>PERRINE</t>
  </si>
  <si>
    <t>GUIRAND</t>
  </si>
  <si>
    <t>RUTH</t>
  </si>
  <si>
    <t>devine les mots </t>
  </si>
  <si>
    <t>GUSTAVE</t>
  </si>
  <si>
    <t>RICHELOR CHAÏNA</t>
  </si>
  <si>
    <t>HENRION--COELHO ANDRADE</t>
  </si>
  <si>
    <t>CALLIA</t>
  </si>
  <si>
    <t>KALLISTE</t>
  </si>
  <si>
    <t>ENZO</t>
  </si>
  <si>
    <t>HUBERT</t>
  </si>
  <si>
    <t>FLORINE</t>
  </si>
  <si>
    <t>JOLIBOIS</t>
  </si>
  <si>
    <t>SHIVANY</t>
  </si>
  <si>
    <t>LIENAFA</t>
  </si>
  <si>
    <t>ANDY</t>
  </si>
  <si>
    <t>MARMOT</t>
  </si>
  <si>
    <t>NOAH</t>
  </si>
  <si>
    <t>MERCIER</t>
  </si>
  <si>
    <t>Sulyvann</t>
  </si>
  <si>
    <t>suivi rased/proposition MDPH</t>
  </si>
  <si>
    <t>MEYER</t>
  </si>
  <si>
    <t>CHARLOTTE</t>
  </si>
  <si>
    <t>PELEGRY</t>
  </si>
  <si>
    <t>VICTOR</t>
  </si>
  <si>
    <t>PISCHE</t>
  </si>
  <si>
    <t>POLONI</t>
  </si>
  <si>
    <t>ELINA</t>
  </si>
  <si>
    <t>Migueliah-Naësha</t>
  </si>
  <si>
    <t>RAMASSAMY</t>
  </si>
  <si>
    <t>REGIS</t>
  </si>
  <si>
    <t>LELYNA</t>
  </si>
  <si>
    <t>ROBO</t>
  </si>
  <si>
    <t>MALAÏCKA</t>
  </si>
  <si>
    <t>RUFRAY</t>
  </si>
  <si>
    <t>Olivia</t>
  </si>
  <si>
    <t>SAINT-ORICE</t>
  </si>
  <si>
    <t>JEDIDJA</t>
  </si>
  <si>
    <t>SAMUEL</t>
  </si>
  <si>
    <t>NEHEMIE</t>
  </si>
  <si>
    <t>TOURE</t>
  </si>
  <si>
    <t>Yanis</t>
  </si>
  <si>
    <t>Nom de l'enseignant-e</t>
  </si>
  <si>
    <t>M. CARON L</t>
  </si>
  <si>
    <t>Classe CM2 A</t>
  </si>
  <si>
    <t>LUCIA</t>
  </si>
  <si>
    <t>BENONE</t>
  </si>
  <si>
    <t>WANA</t>
  </si>
  <si>
    <t>BERNARDIN DE CROZANT</t>
  </si>
  <si>
    <t>BOUCHON-HOUËL</t>
  </si>
  <si>
    <t>OSSIAN</t>
  </si>
  <si>
    <t>CHARRAN</t>
  </si>
  <si>
    <t>MARC</t>
  </si>
  <si>
    <t>CHOUAT</t>
  </si>
  <si>
    <t>INES</t>
  </si>
  <si>
    <t>COLLOMBON</t>
  </si>
  <si>
    <t>très belle lecture expressive</t>
  </si>
  <si>
    <t>DUCELLIER</t>
  </si>
  <si>
    <t>RAPHAELA</t>
  </si>
  <si>
    <t>ESTINNA</t>
  </si>
  <si>
    <t>NEYLAH</t>
  </si>
  <si>
    <t>LOUGUET</t>
  </si>
  <si>
    <t>LILI</t>
  </si>
  <si>
    <t>MAZY</t>
  </si>
  <si>
    <t>Thyris-Evan</t>
  </si>
  <si>
    <t>MONTGENIE</t>
  </si>
  <si>
    <t>NOA</t>
  </si>
  <si>
    <t>MONTOUTE</t>
  </si>
  <si>
    <t>WENODIA</t>
  </si>
  <si>
    <t>PECQUEUX</t>
  </si>
  <si>
    <t>AEATA</t>
  </si>
  <si>
    <t>PIERRE</t>
  </si>
  <si>
    <t>LYNNSHA</t>
  </si>
  <si>
    <t>PREPONT</t>
  </si>
  <si>
    <t>NAEL</t>
  </si>
  <si>
    <t>RICHARD DE CHICOURT-BOUGIS</t>
  </si>
  <si>
    <t>Oxanne</t>
  </si>
  <si>
    <t>RWIGIMBA</t>
  </si>
  <si>
    <t>YANIS MOÏSE</t>
  </si>
  <si>
    <t>SMITH</t>
  </si>
  <si>
    <t>Badensley</t>
  </si>
  <si>
    <t>Alycia</t>
  </si>
  <si>
    <t>TUPUOLA</t>
  </si>
  <si>
    <t>SOANE-VITOLIO</t>
  </si>
  <si>
    <t>CM2</t>
  </si>
  <si>
    <t>MCLM &lt; 72</t>
  </si>
  <si>
    <t>72 ≤ MCLM ≤ 98</t>
  </si>
  <si>
    <t>99 ≤ MCLM ≤ 116</t>
  </si>
  <si>
    <t>117 ≤ MCLM ≤ 141</t>
  </si>
  <si>
    <t>MCLM &gt; 141</t>
  </si>
  <si>
    <t>Mme VINGADASALOM S</t>
  </si>
  <si>
    <t>Classe CM2B</t>
  </si>
  <si>
    <t>WESLEY</t>
  </si>
  <si>
    <t>ADELAIDE</t>
  </si>
  <si>
    <t>ALYZEE</t>
  </si>
  <si>
    <t>ASLANE</t>
  </si>
  <si>
    <t>Anonne/saut de ligne</t>
  </si>
  <si>
    <t>BALUM</t>
  </si>
  <si>
    <t>Lihoris</t>
  </si>
  <si>
    <t>BEKELIE-DEGRAS</t>
  </si>
  <si>
    <t>SOFYAN</t>
  </si>
  <si>
    <t>COUSIN</t>
  </si>
  <si>
    <t>CLEO</t>
  </si>
  <si>
    <t>DEPALISTE</t>
  </si>
  <si>
    <t>ESTEFANY</t>
  </si>
  <si>
    <t>EGUIENTA</t>
  </si>
  <si>
    <t>AIYANA</t>
  </si>
  <si>
    <t>FERRERE ECHANDIA</t>
  </si>
  <si>
    <t>AMALIA</t>
  </si>
  <si>
    <t>GUTERMANN</t>
  </si>
  <si>
    <t>HUVELLE</t>
  </si>
  <si>
    <t>Saut de ligne</t>
  </si>
  <si>
    <t>ICHAMA</t>
  </si>
  <si>
    <t>AGLAE</t>
  </si>
  <si>
    <t>JASON</t>
  </si>
  <si>
    <t>THIBO</t>
  </si>
  <si>
    <t>JEAN-JACQUES</t>
  </si>
  <si>
    <t>Luwan</t>
  </si>
  <si>
    <t>MAGAGNA</t>
  </si>
  <si>
    <t>CARMEN</t>
  </si>
  <si>
    <t>ORCEL</t>
  </si>
  <si>
    <t>OSCAR</t>
  </si>
  <si>
    <t>Dépressif/fragile</t>
  </si>
  <si>
    <t>PASCAL</t>
  </si>
  <si>
    <t>LOUSA</t>
  </si>
  <si>
    <t>KAYCIA</t>
  </si>
  <si>
    <t>REYMOND</t>
  </si>
  <si>
    <t>Wyatt</t>
  </si>
  <si>
    <t>SAINT-PAUL</t>
  </si>
  <si>
    <t>JORDAN</t>
  </si>
  <si>
    <t>SANSSOUCI</t>
  </si>
  <si>
    <t>SHADEY</t>
  </si>
  <si>
    <t>TETREL</t>
  </si>
  <si>
    <t>Romane</t>
  </si>
  <si>
    <t>VILHENA DOS SANTOS</t>
  </si>
  <si>
    <t>EDUARDO</t>
  </si>
  <si>
    <t>M. MESTRE C</t>
  </si>
  <si>
    <t>Classe CM2 C</t>
  </si>
  <si>
    <t>STAWVENLEY</t>
  </si>
  <si>
    <t>Lit quelques mots simples et syllabes/ </t>
  </si>
  <si>
    <t>BELTANT </t>
  </si>
  <si>
    <t>KELINE-JULIE</t>
  </si>
  <si>
    <t>BOLLE</t>
  </si>
  <si>
    <t>CABRERA PADEL</t>
  </si>
  <si>
    <t>Ava</t>
  </si>
  <si>
    <t>CAMBOURIS</t>
  </si>
  <si>
    <t>Lou</t>
  </si>
  <si>
    <t>CAMPBELL</t>
  </si>
  <si>
    <t>TESSA</t>
  </si>
  <si>
    <t>DE MELO NASCIMENTO</t>
  </si>
  <si>
    <t>JHENNIFER </t>
  </si>
  <si>
    <t>DERAIL</t>
  </si>
  <si>
    <t>SOHAN</t>
  </si>
  <si>
    <t>DIDELOT--BICHE</t>
  </si>
  <si>
    <t>NINO</t>
  </si>
  <si>
    <t>DUMOULIN</t>
  </si>
  <si>
    <t>Yves-Sharmy</t>
  </si>
  <si>
    <t>ELMO</t>
  </si>
  <si>
    <t>WENDY</t>
  </si>
  <si>
    <t>FLEURIME</t>
  </si>
  <si>
    <t>Chris</t>
  </si>
  <si>
    <t>LECTURE LENTE MAIS SANS FAUTE</t>
  </si>
  <si>
    <t>GERLING</t>
  </si>
  <si>
    <t>NELL</t>
  </si>
  <si>
    <t>JEANNOT--DELETTE</t>
  </si>
  <si>
    <t>JANICE</t>
  </si>
  <si>
    <t>LE GUIDEC</t>
  </si>
  <si>
    <t>Elise</t>
  </si>
  <si>
    <t>JAYSON</t>
  </si>
  <si>
    <t>MAUVAIS</t>
  </si>
  <si>
    <t>STEVEN</t>
  </si>
  <si>
    <t>ADELE</t>
  </si>
  <si>
    <t>SIMON</t>
  </si>
  <si>
    <t>SELIANA</t>
  </si>
  <si>
    <t>SINECOINDIN</t>
  </si>
  <si>
    <t>KEVAN</t>
  </si>
  <si>
    <t>TRES LENT</t>
  </si>
  <si>
    <t>SUZUKI</t>
  </si>
  <si>
    <t>MEYLI</t>
  </si>
  <si>
    <t>SOUZA DA CONCEICAO</t>
  </si>
  <si>
    <t>JEANNE</t>
  </si>
  <si>
    <t>NE LIT QUE DES SYLLABES SIMPLES/ARRIV2E EN MILIEU CM1</t>
  </si>
  <si>
    <t>CE1A MmeLECLAIR M-T</t>
  </si>
  <si>
    <t>Classe CE1 A</t>
  </si>
  <si>
    <t>ALIN</t>
  </si>
  <si>
    <t>LLIAM</t>
  </si>
  <si>
    <t>AMECIA</t>
  </si>
  <si>
    <t>BRILLET</t>
  </si>
  <si>
    <t>DEBORGGRAEVE</t>
  </si>
  <si>
    <t>ANAIS</t>
  </si>
  <si>
    <t>Noah</t>
  </si>
  <si>
    <t>LEWEST</t>
  </si>
  <si>
    <t>LAURENT-MARC</t>
  </si>
  <si>
    <t>MARNY DANGLADES</t>
  </si>
  <si>
    <t>ALEXY</t>
  </si>
  <si>
    <t>MERVIUS</t>
  </si>
  <si>
    <t>LUCIEN</t>
  </si>
  <si>
    <t>MESANGE</t>
  </si>
  <si>
    <t>SALOME</t>
  </si>
  <si>
    <t>BENJI</t>
  </si>
  <si>
    <t>PIRES DE OLIVEIRA </t>
  </si>
  <si>
    <t>VALESKA</t>
  </si>
  <si>
    <t>DE LIMA SILVA</t>
  </si>
  <si>
    <t>JULIENNE</t>
  </si>
  <si>
    <t>PERRIOLLAT</t>
  </si>
  <si>
    <t>PROSPER</t>
  </si>
  <si>
    <t>SAE VA </t>
  </si>
  <si>
    <t>SALESSES</t>
  </si>
  <si>
    <t>SIONG</t>
  </si>
  <si>
    <t>SOMMERVIL </t>
  </si>
  <si>
    <t>STANISLAS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</si>
</sst>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indexed="64"/>
      <name val="Calibri"/>
    </font>
    <font>
      <sz val="11"/>
      <color indexed="64"/>
      <name val="Calibri"/>
      <scheme val="minor"/>
    </font>
    <font>
      <sz val="11"/>
      <color theme="1"/>
      <name val="Calibri"/>
    </font>
    <font>
      <sz val="10"/>
      <color theme="1"/>
      <name val="Calibri"/>
      <scheme val="minor"/>
    </font>
    <font>
      <sz val="11"/>
      <color indexed="2"/>
      <name val="Calibri"/>
    </font>
  </fonts>
  <fills count="17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rgb="FFFCE4D6"/>
        <bgColor rgb="FFFCE4D6"/>
      </patternFill>
    </fill>
    <fill>
      <patternFill patternType="solid">
        <fgColor indexed="5"/>
        <bgColor indexed="5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5"/>
      </patternFill>
    </fill>
    <fill>
      <patternFill patternType="solid">
        <fgColor rgb="FFF8CBAD"/>
        <bgColor rgb="FFF8CBAD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3" fillId="11" borderId="1" xfId="0" applyFont="1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12" borderId="0" xfId="0" applyFont="1" applyFill="1" applyAlignment="1">
      <alignment vertical="center" wrapText="1"/>
    </xf>
    <xf numFmtId="0" fontId="1" fillId="12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12" borderId="0" xfId="0" applyFont="1" applyFill="1" applyAlignment="1">
      <alignment horizontal="left" vertical="center" wrapText="1"/>
    </xf>
    <xf numFmtId="0" fontId="5" fillId="12" borderId="0" xfId="0" applyFont="1" applyFill="1" applyAlignment="1">
      <alignment horizontal="left" vertical="center"/>
    </xf>
    <xf numFmtId="0" fontId="1" fillId="13" borderId="0" xfId="0" applyFont="1" applyFill="1" applyAlignment="1">
      <alignment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204"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63-4105-9DD6-CB8DC388FE6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63-4105-9DD6-CB8DC388FE6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63-4105-9DD6-CB8DC388FE6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63-4105-9DD6-CB8DC388FE6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C63-4105-9DD6-CB8DC388FE6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A'!$D$38:$D$42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63-4105-9DD6-CB8DC388FE6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85-4008-8026-D8C6A636760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85-4008-8026-D8C6A636760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385-4008-8026-D8C6A636760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385-4008-8026-D8C6A636760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385-4008-8026-D8C6A63676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D'!$C$38:$C$42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D'!$D$38:$D$42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85-4008-8026-D8C6A636760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BF4-4AB4-82F7-559D1B70E61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BF4-4AB4-82F7-559D1B70E61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BF4-4AB4-82F7-559D1B70E61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BF4-4AB4-82F7-559D1B70E61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BF4-4AB4-82F7-559D1B70E61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D'!$C$50:$C$54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F4-4AB4-82F7-559D1B70E6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FE-4566-8AE9-58E04B7F0FC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FE-4566-8AE9-58E04B7F0FC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FE-4566-8AE9-58E04B7F0FC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FE-4566-8AE9-58E04B7F0FC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FE-4566-8AE9-58E04B7F0FC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D'!$C$62:$C$66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FE-4566-8AE9-58E04B7F0FC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F7-45F9-90AF-05A4F85F96D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F7-45F9-90AF-05A4F85F96D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8F7-45F9-90AF-05A4F85F96D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F7-45F9-90AF-05A4F85F96D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8F7-45F9-90AF-05A4F85F96D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A'!$D$38:$D$42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F7-45F9-90AF-05A4F85F96D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45-49CE-9F11-E6C222394DF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45-49CE-9F11-E6C222394DF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45-49CE-9F11-E6C222394DF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45-49CE-9F11-E6C222394DF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45-49CE-9F11-E6C222394DF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45-49CE-9F11-E6C222394DF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9C-4D5F-ADE0-569861D486D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9C-4D5F-ADE0-569861D486D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09C-4D5F-ADE0-569861D486D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09C-4D5F-ADE0-569861D486D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09C-4D5F-ADE0-569861D486D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9C-4D5F-ADE0-569861D486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3CB-4DFB-8060-082F1C3612A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3CB-4DFB-8060-082F1C3612A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3CB-4DFB-8060-082F1C3612A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3CB-4DFB-8060-082F1C3612A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3CB-4DFB-8060-082F1C3612A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B'!$D$38:$D$42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CB-4DFB-8060-082F1C3612A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39-466C-AB4C-3552D0EE7A5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39-466C-AB4C-3552D0EE7A5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E39-466C-AB4C-3552D0EE7A5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E39-466C-AB4C-3552D0EE7A5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E39-466C-AB4C-3552D0EE7A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39-466C-AB4C-3552D0EE7A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0E-4D83-A187-3A8996937E0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30E-4D83-A187-3A8996937E0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30E-4D83-A187-3A8996937E0D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30E-4D83-A187-3A8996937E0D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30E-4D83-A187-3A8996937E0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0E-4D83-A187-3A8996937E0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C2-44D4-AF01-E7353D019F4F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C2-44D4-AF01-E7353D019F4F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3C2-44D4-AF01-E7353D019F4F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3C2-44D4-AF01-E7353D019F4F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3C2-44D4-AF01-E7353D019F4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C'!$D$38:$D$42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C2-44D4-AF01-E7353D019F4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335-43BB-B7F8-0255E805671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335-43BB-B7F8-0255E805671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335-43BB-B7F8-0255E805671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335-43BB-B7F8-0255E805671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335-43BB-B7F8-0255E805671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35-43BB-B7F8-0255E805671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F35-40FB-A817-1E188ED6BC2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F35-40FB-A817-1E188ED6BC2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F35-40FB-A817-1E188ED6BC2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F35-40FB-A817-1E188ED6BC2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F35-40FB-A817-1E188ED6BC2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35-40FB-A817-1E188ED6BC2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274-40C8-8BE2-937477D4B9A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274-40C8-8BE2-937477D4B9A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274-40C8-8BE2-937477D4B9A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274-40C8-8BE2-937477D4B9A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274-40C8-8BE2-937477D4B9A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74-40C8-8BE2-937477D4B9A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F5-4F94-B092-661DFA53C74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F5-4F94-B092-661DFA53C74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F5-4F94-B092-661DFA53C74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F5-4F94-B092-661DFA53C74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F5-4F94-B092-661DFA53C74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D'!$C$38:$C$42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F5-4F94-B092-661DFA53C7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5B-4514-BDA3-B9E65FE3472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5B-4514-BDA3-B9E65FE3472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5B-4514-BDA3-B9E65FE3472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5B-4514-BDA3-B9E65FE3472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85B-4514-BDA3-B9E65FE3472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D'!$C$50:$C$54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5B-4514-BDA3-B9E65FE3472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15-4463-B3A6-3024F72636F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15-4463-B3A6-3024F72636F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15-4463-B3A6-3024F72636F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15-4463-B3A6-3024F72636F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15-4463-B3A6-3024F72636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D'!$C$62:$C$66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15-4463-B3A6-3024F72636F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E59-4C6F-B56E-EB077C073D9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E59-4C6F-B56E-EB077C073D9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E59-4C6F-B56E-EB077C073D9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E59-4C6F-B56E-EB077C073D9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E59-4C6F-B56E-EB077C073D9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'!$D$38:$D$42</c:f>
              <c:numCache>
                <c:formatCode>General</c:formatCode>
                <c:ptCount val="5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59-4C6F-B56E-EB077C073D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14-4D3C-B7C2-3C4559DF278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14-4D3C-B7C2-3C4559DF278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14-4D3C-B7C2-3C4559DF278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14-4D3C-B7C2-3C4559DF278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14-4D3C-B7C2-3C4559DF278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14-4D3C-B7C2-3C4559DF278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C8-415F-8510-CA1B7A1C240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FC8-415F-8510-CA1B7A1C240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FC8-415F-8510-CA1B7A1C240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FC8-415F-8510-CA1B7A1C240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FC8-415F-8510-CA1B7A1C240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C8-415F-8510-CA1B7A1C24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49-4F72-BA4B-69744FA53FA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49-4F72-BA4B-69744FA53FA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49-4F72-BA4B-69744FA53FA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49-4F72-BA4B-69744FA53FA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49-4F72-BA4B-69744FA53FA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B'!$D$38:$D$42</c:f>
              <c:numCache>
                <c:formatCode>General</c:formatCode>
                <c:ptCount val="5"/>
                <c:pt idx="0">
                  <c:v>9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49-4F72-BA4B-69744FA53FA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7AE-463B-AEEB-DA0FEDCC7421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7AE-463B-AEEB-DA0FEDCC7421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7AE-463B-AEEB-DA0FEDCC7421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AE-463B-AEEB-DA0FEDCC7421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7AE-463B-AEEB-DA0FEDCC742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AE-463B-AEEB-DA0FEDCC742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F4-4E96-A125-9270F5871EA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F4-4E96-A125-9270F5871EA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8F4-4E96-A125-9270F5871EA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F4-4E96-A125-9270F5871EA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8F4-4E96-A125-9270F5871EA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F4-4E96-A125-9270F5871EA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575-4CA5-964C-D7DF2AE17FAB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575-4CA5-964C-D7DF2AE17FA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575-4CA5-964C-D7DF2AE17FAB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575-4CA5-964C-D7DF2AE17FAB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575-4CA5-964C-D7DF2AE17FA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75-4CA5-964C-D7DF2AE17FA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FFC-43AA-887E-EEE36FD5CBC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FFC-43AA-887E-EEE36FD5CBC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FFC-43AA-887E-EEE36FD5CBC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FFC-43AA-887E-EEE36FD5CBC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FFC-43AA-887E-EEE36FD5CBC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C'!$D$38:$D$42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FC-43AA-887E-EEE36FD5CBC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B9B-4D3B-8A48-D406709466FC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B9B-4D3B-8A48-D406709466FC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B9B-4D3B-8A48-D406709466FC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B9B-4D3B-8A48-D406709466FC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B9B-4D3B-8A48-D406709466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9B-4D3B-8A48-D406709466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059-430D-B402-CF7DB3043D4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059-430D-B402-CF7DB3043D4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059-430D-B402-CF7DB3043D4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059-430D-B402-CF7DB3043D4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059-430D-B402-CF7DB3043D4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59-430D-B402-CF7DB3043D4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09-44DC-80E6-B95B98F91035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609-44DC-80E6-B95B98F91035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609-44DC-80E6-B95B98F91035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609-44DC-80E6-B95B98F91035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609-44DC-80E6-B95B98F9103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A'!$C$38:$C$42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CE1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09-44DC-80E6-B95B98F910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C4-4F33-84A4-3DDB2A0B30AB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C4-4F33-84A4-3DDB2A0B30A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C4-4F33-84A4-3DDB2A0B30AB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C4-4F33-84A4-3DDB2A0B30AB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C4-4F33-84A4-3DDB2A0B30A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A'!$C$50:$C$54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CE1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C4-4F33-84A4-3DDB2A0B30A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F4-4EAD-9BB9-A8CB0FF5F7F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F4-4EAD-9BB9-A8CB0FF5F7F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F4-4EAD-9BB9-A8CB0FF5F7F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F4-4EAD-9BB9-A8CB0FF5F7F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F4-4EAD-9BB9-A8CB0FF5F7F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 A'!$C$62:$C$66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CE1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4F4-4EAD-9BB9-A8CB0FF5F7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128-477A-9FD4-0F193BAF224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128-477A-9FD4-0F193BAF224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128-477A-9FD4-0F193BAF224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128-477A-9FD4-0F193BAF224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128-477A-9FD4-0F193BAF224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CE2 B'!$C$38:$C$42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B'!$D$38:$D$42</c:f>
              <c:numCache>
                <c:formatCode>General</c:formatCode>
                <c:ptCount val="5"/>
                <c:pt idx="0">
                  <c:v>12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28-477A-9FD4-0F193BAF224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F05-4D1B-8116-7B6DC62A953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F05-4D1B-8116-7B6DC62A953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F05-4D1B-8116-7B6DC62A953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F05-4D1B-8116-7B6DC62A953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F05-4D1B-8116-7B6DC62A953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CE2 B'!$C$50:$C$54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05-4D1B-8116-7B6DC62A953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21-4176-B5FB-AA17B06CDA0B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21-4176-B5FB-AA17B06CDA0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21-4176-B5FB-AA17B06CDA0B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21-4176-B5FB-AA17B06CDA0B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21-4176-B5FB-AA17B06CDA0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B'!$C$62:$C$66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21-4176-B5FB-AA17B06CDA0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D3E-46EB-91A3-600E9FA751E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D3E-46EB-91A3-600E9FA751E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D3E-46EB-91A3-600E9FA751E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D3E-46EB-91A3-600E9FA751E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D3E-46EB-91A3-600E9FA751E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C'!$C$38:$C$42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C'!$D$38:$D$42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3E-46EB-91A3-600E9FA751E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B5-4407-AB0E-06B4938E664F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B5-4407-AB0E-06B4938E664F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B5-4407-AB0E-06B4938E664F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B5-4407-AB0E-06B4938E664F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B5-4407-AB0E-06B4938E664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C'!$C$50:$C$54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B5-4407-AB0E-06B4938E664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2E-4AB8-A4CC-8115C1DF456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2E-4AB8-A4CC-8115C1DF456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2E-4AB8-A4CC-8115C1DF456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B2E-4AB8-A4CC-8115C1DF456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B2E-4AB8-A4CC-8115C1DF456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C'!$C$62:$C$66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2E-4AB8-A4CC-8115C1DF45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252130</xdr:colOff>
      <xdr:row>35</xdr:row>
      <xdr:rowOff>102533</xdr:rowOff>
    </xdr:from>
    <xdr:to>
      <xdr:col>7</xdr:col>
      <xdr:colOff>126064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65" sqref="J6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</v>
      </c>
      <c r="F2" s="5" t="s">
        <v>2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x14ac:dyDescent="0.25">
      <c r="B5" s="8">
        <v>1</v>
      </c>
      <c r="C5" s="9" t="s">
        <v>9</v>
      </c>
      <c r="D5" s="9" t="s">
        <v>10</v>
      </c>
      <c r="E5" s="10">
        <v>53</v>
      </c>
      <c r="F5" s="11"/>
      <c r="G5" s="11"/>
      <c r="H5" s="12"/>
    </row>
    <row r="6" spans="2:8" x14ac:dyDescent="0.25">
      <c r="B6" s="8">
        <v>2</v>
      </c>
      <c r="C6" s="9" t="s">
        <v>11</v>
      </c>
      <c r="D6" s="9" t="s">
        <v>12</v>
      </c>
      <c r="E6" s="10">
        <v>71</v>
      </c>
      <c r="F6" s="11"/>
      <c r="G6" s="11"/>
      <c r="H6" s="12"/>
    </row>
    <row r="7" spans="2:8" x14ac:dyDescent="0.25">
      <c r="B7" s="8">
        <v>3</v>
      </c>
      <c r="C7" s="9" t="s">
        <v>13</v>
      </c>
      <c r="D7" s="9" t="s">
        <v>14</v>
      </c>
      <c r="E7" s="10">
        <v>144</v>
      </c>
      <c r="F7" s="11"/>
      <c r="G7" s="11"/>
      <c r="H7" s="12"/>
    </row>
    <row r="8" spans="2:8" x14ac:dyDescent="0.25">
      <c r="B8" s="8">
        <v>4</v>
      </c>
      <c r="C8" s="13" t="s">
        <v>15</v>
      </c>
      <c r="D8" s="13" t="s">
        <v>16</v>
      </c>
      <c r="E8" s="14">
        <v>0</v>
      </c>
      <c r="F8" s="11"/>
      <c r="G8" s="11"/>
      <c r="H8" s="15" t="s">
        <v>17</v>
      </c>
    </row>
    <row r="9" spans="2:8" ht="15" customHeight="1" x14ac:dyDescent="0.25">
      <c r="B9" s="8">
        <v>5</v>
      </c>
      <c r="C9" s="9" t="s">
        <v>18</v>
      </c>
      <c r="D9" s="9" t="s">
        <v>19</v>
      </c>
      <c r="E9" s="10">
        <v>43</v>
      </c>
      <c r="F9" s="11"/>
      <c r="G9" s="11"/>
      <c r="H9" s="12"/>
    </row>
    <row r="10" spans="2:8" x14ac:dyDescent="0.25">
      <c r="B10" s="8">
        <v>6</v>
      </c>
      <c r="C10" s="9" t="s">
        <v>20</v>
      </c>
      <c r="D10" s="9" t="s">
        <v>21</v>
      </c>
      <c r="E10" s="10">
        <v>103</v>
      </c>
      <c r="F10" s="11"/>
      <c r="G10" s="11"/>
      <c r="H10" s="12"/>
    </row>
    <row r="11" spans="2:8" x14ac:dyDescent="0.25">
      <c r="B11" s="8">
        <v>7</v>
      </c>
      <c r="C11" s="9" t="s">
        <v>22</v>
      </c>
      <c r="D11" s="9" t="s">
        <v>23</v>
      </c>
      <c r="E11" s="10">
        <v>86</v>
      </c>
      <c r="F11" s="11"/>
      <c r="G11" s="11"/>
      <c r="H11" s="12"/>
    </row>
    <row r="12" spans="2:8" x14ac:dyDescent="0.25">
      <c r="B12" s="8">
        <v>8</v>
      </c>
      <c r="C12" s="9" t="s">
        <v>24</v>
      </c>
      <c r="D12" s="9" t="s">
        <v>25</v>
      </c>
      <c r="E12" s="10">
        <v>84</v>
      </c>
      <c r="F12" s="11"/>
      <c r="G12" s="11"/>
      <c r="H12" s="12"/>
    </row>
    <row r="13" spans="2:8" ht="30" x14ac:dyDescent="0.25">
      <c r="B13" s="8">
        <v>9</v>
      </c>
      <c r="C13" s="16" t="s">
        <v>26</v>
      </c>
      <c r="D13" s="16" t="s">
        <v>27</v>
      </c>
      <c r="E13" s="17">
        <v>0</v>
      </c>
      <c r="F13" s="11"/>
      <c r="G13" s="11"/>
      <c r="H13" s="18" t="s">
        <v>28</v>
      </c>
    </row>
    <row r="14" spans="2:8" x14ac:dyDescent="0.25">
      <c r="B14" s="8">
        <v>10</v>
      </c>
      <c r="C14" s="13" t="s">
        <v>29</v>
      </c>
      <c r="D14" s="13" t="s">
        <v>30</v>
      </c>
      <c r="E14" s="14">
        <v>0</v>
      </c>
      <c r="F14" s="11"/>
      <c r="G14" s="11"/>
      <c r="H14" s="15" t="s">
        <v>31</v>
      </c>
    </row>
    <row r="15" spans="2:8" x14ac:dyDescent="0.25">
      <c r="B15" s="8">
        <v>11</v>
      </c>
      <c r="C15" s="16" t="s">
        <v>32</v>
      </c>
      <c r="D15" s="16" t="s">
        <v>33</v>
      </c>
      <c r="E15" s="17">
        <v>0</v>
      </c>
      <c r="F15" s="11"/>
      <c r="G15" s="11"/>
      <c r="H15" s="18" t="s">
        <v>34</v>
      </c>
    </row>
    <row r="16" spans="2:8" ht="15" customHeight="1" x14ac:dyDescent="0.25">
      <c r="B16" s="8">
        <v>12</v>
      </c>
      <c r="C16" s="16" t="s">
        <v>35</v>
      </c>
      <c r="D16" s="16" t="s">
        <v>36</v>
      </c>
      <c r="E16" s="17">
        <v>0</v>
      </c>
      <c r="F16" s="11"/>
      <c r="G16" s="11"/>
      <c r="H16" s="18" t="s">
        <v>34</v>
      </c>
    </row>
    <row r="17" spans="2:8" x14ac:dyDescent="0.25">
      <c r="B17" s="8">
        <v>13</v>
      </c>
      <c r="C17" s="9" t="s">
        <v>37</v>
      </c>
      <c r="D17" s="9" t="s">
        <v>38</v>
      </c>
      <c r="E17" s="10">
        <v>85</v>
      </c>
      <c r="F17" s="11"/>
      <c r="G17" s="11"/>
      <c r="H17" s="12"/>
    </row>
    <row r="18" spans="2:8" x14ac:dyDescent="0.25">
      <c r="B18" s="8">
        <v>14</v>
      </c>
      <c r="C18" s="9" t="s">
        <v>39</v>
      </c>
      <c r="D18" s="9" t="s">
        <v>40</v>
      </c>
      <c r="E18" s="10">
        <v>84</v>
      </c>
      <c r="F18" s="11"/>
      <c r="G18" s="11"/>
      <c r="H18" s="12"/>
    </row>
    <row r="19" spans="2:8" x14ac:dyDescent="0.25">
      <c r="B19" s="8">
        <v>15</v>
      </c>
      <c r="C19" s="9" t="s">
        <v>41</v>
      </c>
      <c r="D19" s="9" t="s">
        <v>42</v>
      </c>
      <c r="E19" s="10">
        <v>61</v>
      </c>
      <c r="F19" s="11"/>
      <c r="G19" s="11"/>
      <c r="H19" s="12"/>
    </row>
    <row r="20" spans="2:8" x14ac:dyDescent="0.25">
      <c r="B20" s="8">
        <v>16</v>
      </c>
      <c r="C20" s="9" t="s">
        <v>43</v>
      </c>
      <c r="D20" s="9" t="s">
        <v>44</v>
      </c>
      <c r="E20" s="10">
        <v>71</v>
      </c>
      <c r="F20" s="11"/>
      <c r="G20" s="11"/>
      <c r="H20" s="12"/>
    </row>
    <row r="21" spans="2:8" x14ac:dyDescent="0.25">
      <c r="B21" s="8">
        <v>17</v>
      </c>
      <c r="C21" s="9" t="s">
        <v>45</v>
      </c>
      <c r="D21" s="9" t="s">
        <v>46</v>
      </c>
      <c r="E21" s="10">
        <v>84</v>
      </c>
      <c r="F21" s="11"/>
      <c r="G21" s="11"/>
      <c r="H21" s="19"/>
    </row>
    <row r="22" spans="2:8" x14ac:dyDescent="0.25">
      <c r="B22" s="8">
        <v>18</v>
      </c>
      <c r="C22" s="9" t="s">
        <v>47</v>
      </c>
      <c r="D22" s="9" t="s">
        <v>48</v>
      </c>
      <c r="E22" s="10">
        <v>122</v>
      </c>
      <c r="F22" s="11"/>
      <c r="G22" s="11"/>
      <c r="H22" s="19"/>
    </row>
    <row r="23" spans="2:8" x14ac:dyDescent="0.25">
      <c r="B23" s="8">
        <v>19</v>
      </c>
      <c r="C23" s="20" t="s">
        <v>49</v>
      </c>
      <c r="D23" s="20" t="s">
        <v>50</v>
      </c>
      <c r="E23" s="10">
        <v>54</v>
      </c>
      <c r="F23" s="11"/>
      <c r="G23" s="11"/>
      <c r="H23" s="19"/>
    </row>
    <row r="24" spans="2:8" x14ac:dyDescent="0.25">
      <c r="B24" s="8">
        <v>20</v>
      </c>
      <c r="C24" s="9" t="s">
        <v>51</v>
      </c>
      <c r="D24" s="9" t="s">
        <v>52</v>
      </c>
      <c r="E24" s="10">
        <v>95</v>
      </c>
      <c r="F24" s="11"/>
      <c r="G24" s="11"/>
      <c r="H24" s="19"/>
    </row>
    <row r="25" spans="2:8" x14ac:dyDescent="0.25">
      <c r="B25" s="8">
        <v>21</v>
      </c>
      <c r="C25" s="16" t="s">
        <v>53</v>
      </c>
      <c r="D25" s="16" t="s">
        <v>54</v>
      </c>
      <c r="E25" s="21">
        <v>49</v>
      </c>
      <c r="F25" s="8"/>
      <c r="G25" s="8"/>
      <c r="H25" s="22" t="s">
        <v>55</v>
      </c>
    </row>
    <row r="26" spans="2:8" x14ac:dyDescent="0.25">
      <c r="B26" s="8">
        <v>22</v>
      </c>
      <c r="C26" s="9" t="s">
        <v>56</v>
      </c>
      <c r="D26" s="9" t="s">
        <v>57</v>
      </c>
      <c r="E26" s="23">
        <v>155</v>
      </c>
      <c r="F26" s="8"/>
      <c r="G26" s="8"/>
      <c r="H26" s="19"/>
    </row>
    <row r="27" spans="2:8" x14ac:dyDescent="0.25">
      <c r="B27" s="8">
        <v>23</v>
      </c>
      <c r="C27" s="9" t="s">
        <v>58</v>
      </c>
      <c r="D27" s="9" t="s">
        <v>59</v>
      </c>
      <c r="E27" s="23">
        <v>80</v>
      </c>
      <c r="F27" s="8"/>
      <c r="G27" s="8"/>
      <c r="H27" s="19"/>
    </row>
    <row r="28" spans="2:8" x14ac:dyDescent="0.25">
      <c r="B28" s="8">
        <v>24</v>
      </c>
      <c r="C28" s="9" t="s">
        <v>60</v>
      </c>
      <c r="D28" s="9" t="s">
        <v>61</v>
      </c>
      <c r="E28" s="10">
        <v>40</v>
      </c>
      <c r="F28" s="11"/>
      <c r="G28" s="11"/>
      <c r="H28" s="19"/>
    </row>
    <row r="29" spans="2:8" x14ac:dyDescent="0.25">
      <c r="B29" s="8">
        <v>25</v>
      </c>
      <c r="C29" s="9" t="s">
        <v>62</v>
      </c>
      <c r="D29" s="9" t="s">
        <v>63</v>
      </c>
      <c r="E29" s="23">
        <v>103</v>
      </c>
      <c r="F29" s="11"/>
      <c r="G29" s="11"/>
      <c r="H29" s="19"/>
    </row>
    <row r="30" spans="2:8" x14ac:dyDescent="0.25">
      <c r="B30" s="8">
        <v>26</v>
      </c>
      <c r="C30" s="16" t="s">
        <v>64</v>
      </c>
      <c r="D30" s="16" t="s">
        <v>65</v>
      </c>
      <c r="E30" s="17">
        <v>0</v>
      </c>
      <c r="F30" s="11"/>
      <c r="G30" s="11"/>
      <c r="H30" s="22" t="s">
        <v>66</v>
      </c>
    </row>
    <row r="31" spans="2:8" x14ac:dyDescent="0.25">
      <c r="B31" s="8">
        <v>27</v>
      </c>
      <c r="C31" s="5"/>
      <c r="D31" s="5"/>
      <c r="E31" s="11"/>
      <c r="F31" s="11"/>
      <c r="G31" s="11"/>
      <c r="H31" s="8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68</v>
      </c>
      <c r="E37" s="26"/>
    </row>
    <row r="38" spans="2:8" x14ac:dyDescent="0.25">
      <c r="C38" s="27" t="s">
        <v>69</v>
      </c>
      <c r="D38" s="8">
        <f>COUNTIF(E5:E34,"&lt;40")</f>
        <v>6</v>
      </c>
      <c r="E38" s="2"/>
    </row>
    <row r="39" spans="2:8" x14ac:dyDescent="0.25">
      <c r="C39" s="28" t="s">
        <v>70</v>
      </c>
      <c r="D39" s="8">
        <f>SUMPRODUCT((E5:E34&gt;=40)*(E5:E34&lt;=69))</f>
        <v>6</v>
      </c>
      <c r="E39" s="2"/>
    </row>
    <row r="40" spans="2:8" x14ac:dyDescent="0.25">
      <c r="C40" s="29" t="s">
        <v>71</v>
      </c>
      <c r="D40" s="8">
        <f>SUMPRODUCT((E5:E34&gt;=70)*(E5:E34&lt;=80))</f>
        <v>3</v>
      </c>
      <c r="E40" s="2"/>
    </row>
    <row r="41" spans="2:8" x14ac:dyDescent="0.25">
      <c r="C41" s="30" t="s">
        <v>72</v>
      </c>
      <c r="D41" s="8">
        <f>SUMPRODUCT((E5:E34&gt;=81)*(E5:E34&lt;=101))</f>
        <v>6</v>
      </c>
      <c r="E41" s="2"/>
    </row>
    <row r="42" spans="2:8" x14ac:dyDescent="0.25">
      <c r="C42" s="31" t="s">
        <v>73</v>
      </c>
      <c r="D42" s="8">
        <f>COUNTIF(E5:E34,"&gt;101")</f>
        <v>5</v>
      </c>
      <c r="E42" s="2"/>
    </row>
    <row r="43" spans="2:8" x14ac:dyDescent="0.25">
      <c r="C43" s="32" t="s">
        <v>74</v>
      </c>
      <c r="D43" s="33">
        <f>SUM(D38:D42)</f>
        <v>26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26</v>
      </c>
      <c r="E46" s="2"/>
    </row>
    <row r="49" spans="3:4" ht="45" x14ac:dyDescent="0.25">
      <c r="C49" s="11" t="s">
        <v>78</v>
      </c>
      <c r="D49" s="11" t="s">
        <v>68</v>
      </c>
    </row>
    <row r="50" spans="3:4" x14ac:dyDescent="0.25">
      <c r="C50" s="27" t="s">
        <v>69</v>
      </c>
      <c r="D50" s="8">
        <f>COUNTIF(F5:F34,"&lt;40")</f>
        <v>0</v>
      </c>
    </row>
    <row r="51" spans="3:4" x14ac:dyDescent="0.25">
      <c r="C51" s="28" t="s">
        <v>70</v>
      </c>
      <c r="D51" s="8">
        <f>SUMPRODUCT((F5:F34&gt;=40)*(F5:F34&lt;=69))</f>
        <v>0</v>
      </c>
    </row>
    <row r="52" spans="3:4" x14ac:dyDescent="0.25">
      <c r="C52" s="29" t="s">
        <v>71</v>
      </c>
      <c r="D52" s="8">
        <f>SUMPRODUCT((F5:F34&gt;=70)*(F5:F34&lt;=80))</f>
        <v>0</v>
      </c>
    </row>
    <row r="53" spans="3:4" x14ac:dyDescent="0.25">
      <c r="C53" s="30" t="s">
        <v>72</v>
      </c>
      <c r="D53" s="8">
        <f>SUMPRODUCT((F5:F34&gt;=81)*(F5:F34&lt;=101))</f>
        <v>0</v>
      </c>
    </row>
    <row r="54" spans="3:4" x14ac:dyDescent="0.25">
      <c r="C54" s="31" t="s">
        <v>73</v>
      </c>
      <c r="D54" s="8">
        <f>COUNTIF(F5:F34,"&gt;101")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68</v>
      </c>
    </row>
    <row r="62" spans="3:4" x14ac:dyDescent="0.25">
      <c r="C62" s="27" t="s">
        <v>69</v>
      </c>
      <c r="D62" s="8">
        <f>COUNTIF(G5:G34,"&lt;40")</f>
        <v>0</v>
      </c>
    </row>
    <row r="63" spans="3:4" x14ac:dyDescent="0.25">
      <c r="C63" s="28" t="s">
        <v>70</v>
      </c>
      <c r="D63" s="8">
        <f>SUMPRODUCT((G5:G34&gt;=40)*(G5:G34&lt;=69))</f>
        <v>0</v>
      </c>
    </row>
    <row r="64" spans="3:4" x14ac:dyDescent="0.25">
      <c r="C64" s="29" t="s">
        <v>71</v>
      </c>
      <c r="D64" s="8">
        <f>SUMPRODUCT((G5:G34&gt;=70)*(G5:G34&lt;=80))</f>
        <v>0</v>
      </c>
    </row>
    <row r="65" spans="3:4" x14ac:dyDescent="0.25">
      <c r="C65" s="30" t="s">
        <v>72</v>
      </c>
      <c r="D65" s="8">
        <f>SUMPRODUCT((G5:G34&gt;=81)*(G5:G34&lt;=101))</f>
        <v>0</v>
      </c>
    </row>
    <row r="66" spans="3:4" x14ac:dyDescent="0.25">
      <c r="C66" s="31" t="s">
        <v>73</v>
      </c>
      <c r="D66" s="8">
        <f>COUNTIF(G5:G34,"&gt;101")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E5:G34">
    <cfRule type="containsText" dxfId="203" priority="8" operator="containsText" text="Non évaluable">
      <formula>NOT(ISERROR(SEARCH("Non évaluable",E5)))</formula>
    </cfRule>
  </conditionalFormatting>
  <conditionalFormatting sqref="E5:G34">
    <cfRule type="containsText" dxfId="202" priority="9" operator="containsText" text="Absent">
      <formula>NOT(ISERROR(SEARCH("Absent",E5)))</formula>
    </cfRule>
  </conditionalFormatting>
  <conditionalFormatting sqref="E5:G34">
    <cfRule type="cellIs" dxfId="201" priority="10" operator="lessThan">
      <formula>40</formula>
    </cfRule>
  </conditionalFormatting>
  <conditionalFormatting sqref="E5:G34">
    <cfRule type="cellIs" dxfId="200" priority="11" operator="between">
      <formula>40</formula>
      <formula>69</formula>
    </cfRule>
  </conditionalFormatting>
  <conditionalFormatting sqref="E5:G34">
    <cfRule type="cellIs" dxfId="199" priority="12" operator="between">
      <formula>70</formula>
      <formula>80</formula>
    </cfRule>
  </conditionalFormatting>
  <conditionalFormatting sqref="E5:G34">
    <cfRule type="cellIs" dxfId="198" priority="13" operator="between">
      <formula>81</formula>
      <formula>101</formula>
    </cfRule>
  </conditionalFormatting>
  <conditionalFormatting sqref="E5:G34">
    <cfRule type="cellIs" dxfId="197" priority="14" operator="greaterThan">
      <formula>101</formula>
    </cfRule>
  </conditionalFormatting>
  <conditionalFormatting sqref="E30">
    <cfRule type="containsText" dxfId="196" priority="1" operator="containsText" text="Non évaluable">
      <formula>NOT(ISERROR(SEARCH("Non évaluable",E30)))</formula>
    </cfRule>
  </conditionalFormatting>
  <conditionalFormatting sqref="E30">
    <cfRule type="containsText" dxfId="195" priority="2" operator="containsText" text="Absent">
      <formula>NOT(ISERROR(SEARCH("Absent",E30)))</formula>
    </cfRule>
  </conditionalFormatting>
  <conditionalFormatting sqref="E30">
    <cfRule type="cellIs" dxfId="194" priority="3" operator="lessThan">
      <formula>40</formula>
    </cfRule>
  </conditionalFormatting>
  <conditionalFormatting sqref="E30">
    <cfRule type="cellIs" dxfId="193" priority="4" operator="between">
      <formula>40</formula>
      <formula>69</formula>
    </cfRule>
  </conditionalFormatting>
  <conditionalFormatting sqref="E30">
    <cfRule type="cellIs" dxfId="192" priority="5" operator="between">
      <formula>70</formula>
      <formula>80</formula>
    </cfRule>
  </conditionalFormatting>
  <conditionalFormatting sqref="E30">
    <cfRule type="cellIs" dxfId="191" priority="6" operator="between">
      <formula>81</formula>
      <formula>101</formula>
    </cfRule>
  </conditionalFormatting>
  <conditionalFormatting sqref="E30">
    <cfRule type="cellIs" dxfId="190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23" sqref="J2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452</v>
      </c>
      <c r="F2" s="3" t="s">
        <v>453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x14ac:dyDescent="0.25">
      <c r="B5" s="8">
        <v>1</v>
      </c>
      <c r="C5" s="9" t="s">
        <v>193</v>
      </c>
      <c r="D5" s="9" t="s">
        <v>454</v>
      </c>
      <c r="E5" s="10">
        <v>83</v>
      </c>
      <c r="F5" s="11"/>
      <c r="G5" s="11"/>
      <c r="H5" s="12"/>
    </row>
    <row r="6" spans="2:8" x14ac:dyDescent="0.25">
      <c r="B6" s="8">
        <v>2</v>
      </c>
      <c r="C6" s="9" t="s">
        <v>455</v>
      </c>
      <c r="D6" s="9" t="s">
        <v>456</v>
      </c>
      <c r="E6" s="10">
        <v>44</v>
      </c>
      <c r="F6" s="11"/>
      <c r="G6" s="11"/>
      <c r="H6" s="12"/>
    </row>
    <row r="7" spans="2:8" x14ac:dyDescent="0.25">
      <c r="B7" s="8">
        <v>3</v>
      </c>
      <c r="C7" s="16" t="s">
        <v>197</v>
      </c>
      <c r="D7" s="16" t="s">
        <v>457</v>
      </c>
      <c r="E7" s="17">
        <v>67</v>
      </c>
      <c r="F7" s="11"/>
      <c r="G7" s="11"/>
      <c r="H7" s="18" t="s">
        <v>458</v>
      </c>
    </row>
    <row r="8" spans="2:8" x14ac:dyDescent="0.25">
      <c r="B8" s="8">
        <v>4</v>
      </c>
      <c r="C8" s="9" t="s">
        <v>459</v>
      </c>
      <c r="D8" s="9" t="s">
        <v>460</v>
      </c>
      <c r="E8" s="10">
        <v>90</v>
      </c>
      <c r="F8" s="11"/>
      <c r="G8" s="11"/>
      <c r="H8" s="12"/>
    </row>
    <row r="9" spans="2:8" ht="15" customHeight="1" x14ac:dyDescent="0.25">
      <c r="B9" s="8">
        <v>5</v>
      </c>
      <c r="C9" s="9" t="s">
        <v>461</v>
      </c>
      <c r="D9" s="9" t="s">
        <v>462</v>
      </c>
      <c r="E9" s="10">
        <v>122</v>
      </c>
      <c r="F9" s="11"/>
      <c r="G9" s="11"/>
      <c r="H9" s="12"/>
    </row>
    <row r="10" spans="2:8" x14ac:dyDescent="0.25">
      <c r="B10" s="8">
        <v>6</v>
      </c>
      <c r="C10" s="9" t="s">
        <v>463</v>
      </c>
      <c r="D10" s="9" t="s">
        <v>464</v>
      </c>
      <c r="E10" s="10">
        <v>161</v>
      </c>
      <c r="F10" s="11"/>
      <c r="G10" s="11"/>
      <c r="H10" s="12"/>
    </row>
    <row r="11" spans="2:8" x14ac:dyDescent="0.25">
      <c r="B11" s="8">
        <v>7</v>
      </c>
      <c r="C11" s="16" t="s">
        <v>465</v>
      </c>
      <c r="D11" s="16" t="s">
        <v>466</v>
      </c>
      <c r="E11" s="17">
        <v>47</v>
      </c>
      <c r="F11" s="11"/>
      <c r="G11" s="11"/>
      <c r="H11" s="18" t="s">
        <v>31</v>
      </c>
    </row>
    <row r="12" spans="2:8" x14ac:dyDescent="0.25">
      <c r="B12" s="8">
        <v>8</v>
      </c>
      <c r="C12" s="9" t="s">
        <v>467</v>
      </c>
      <c r="D12" s="9" t="s">
        <v>468</v>
      </c>
      <c r="E12" s="10">
        <v>66</v>
      </c>
      <c r="F12" s="11"/>
      <c r="G12" s="11"/>
      <c r="H12" s="12"/>
    </row>
    <row r="13" spans="2:8" x14ac:dyDescent="0.25">
      <c r="B13" s="8">
        <v>9</v>
      </c>
      <c r="C13" s="9" t="s">
        <v>469</v>
      </c>
      <c r="D13" s="9" t="s">
        <v>470</v>
      </c>
      <c r="E13" s="10">
        <v>172</v>
      </c>
      <c r="F13" s="11"/>
      <c r="G13" s="11"/>
      <c r="H13" s="12"/>
    </row>
    <row r="14" spans="2:8" x14ac:dyDescent="0.25">
      <c r="B14" s="8">
        <v>10</v>
      </c>
      <c r="C14" s="9" t="s">
        <v>471</v>
      </c>
      <c r="D14" s="9" t="s">
        <v>433</v>
      </c>
      <c r="E14" s="10">
        <v>80</v>
      </c>
      <c r="F14" s="11"/>
      <c r="G14" s="11"/>
      <c r="H14" s="12"/>
    </row>
    <row r="15" spans="2:8" x14ac:dyDescent="0.25">
      <c r="B15" s="8">
        <v>11</v>
      </c>
      <c r="C15" s="9" t="s">
        <v>472</v>
      </c>
      <c r="D15" s="9" t="s">
        <v>296</v>
      </c>
      <c r="E15" s="10">
        <v>116</v>
      </c>
      <c r="F15" s="11"/>
      <c r="G15" s="11"/>
      <c r="H15" s="43" t="s">
        <v>473</v>
      </c>
    </row>
    <row r="16" spans="2:8" ht="15" customHeight="1" x14ac:dyDescent="0.25">
      <c r="B16" s="8">
        <v>12</v>
      </c>
      <c r="C16" s="9" t="s">
        <v>474</v>
      </c>
      <c r="D16" s="9" t="s">
        <v>475</v>
      </c>
      <c r="E16" s="10">
        <v>105</v>
      </c>
      <c r="F16" s="11"/>
      <c r="G16" s="11"/>
      <c r="H16" s="12"/>
    </row>
    <row r="17" spans="2:8" x14ac:dyDescent="0.25">
      <c r="B17" s="8">
        <v>13</v>
      </c>
      <c r="C17" s="9" t="s">
        <v>476</v>
      </c>
      <c r="D17" s="9" t="s">
        <v>477</v>
      </c>
      <c r="E17" s="10">
        <v>103</v>
      </c>
      <c r="F17" s="11"/>
      <c r="G17" s="11"/>
      <c r="H17" s="12"/>
    </row>
    <row r="18" spans="2:8" x14ac:dyDescent="0.25">
      <c r="B18" s="8">
        <v>14</v>
      </c>
      <c r="C18" s="16" t="s">
        <v>478</v>
      </c>
      <c r="D18" s="16" t="s">
        <v>479</v>
      </c>
      <c r="E18" s="17">
        <v>43</v>
      </c>
      <c r="F18" s="11"/>
      <c r="G18" s="11"/>
      <c r="H18" s="18" t="s">
        <v>31</v>
      </c>
    </row>
    <row r="19" spans="2:8" x14ac:dyDescent="0.25">
      <c r="B19" s="8">
        <v>15</v>
      </c>
      <c r="C19" s="9" t="s">
        <v>480</v>
      </c>
      <c r="D19" s="9" t="s">
        <v>481</v>
      </c>
      <c r="E19" s="10">
        <v>137</v>
      </c>
      <c r="F19" s="11"/>
      <c r="G19" s="11"/>
      <c r="H19" s="12"/>
    </row>
    <row r="20" spans="2:8" x14ac:dyDescent="0.25">
      <c r="B20" s="8">
        <v>16</v>
      </c>
      <c r="C20" s="16" t="s">
        <v>425</v>
      </c>
      <c r="D20" s="16" t="s">
        <v>426</v>
      </c>
      <c r="E20" s="17">
        <v>0</v>
      </c>
      <c r="F20" s="11"/>
      <c r="G20" s="11"/>
      <c r="H20" s="18" t="s">
        <v>34</v>
      </c>
    </row>
    <row r="21" spans="2:8" x14ac:dyDescent="0.25">
      <c r="B21" s="8">
        <v>17</v>
      </c>
      <c r="C21" s="16" t="s">
        <v>482</v>
      </c>
      <c r="D21" s="16" t="s">
        <v>483</v>
      </c>
      <c r="E21" s="17">
        <v>53</v>
      </c>
      <c r="F21" s="11"/>
      <c r="G21" s="11"/>
      <c r="H21" s="22" t="s">
        <v>484</v>
      </c>
    </row>
    <row r="22" spans="2:8" x14ac:dyDescent="0.25">
      <c r="B22" s="8">
        <v>18</v>
      </c>
      <c r="C22" s="9" t="s">
        <v>485</v>
      </c>
      <c r="D22" s="9" t="s">
        <v>486</v>
      </c>
      <c r="E22" s="10">
        <v>69</v>
      </c>
      <c r="F22" s="11"/>
      <c r="G22" s="11"/>
      <c r="H22" s="19"/>
    </row>
    <row r="23" spans="2:8" x14ac:dyDescent="0.25">
      <c r="B23" s="8">
        <v>19</v>
      </c>
      <c r="C23" s="20" t="s">
        <v>60</v>
      </c>
      <c r="D23" s="20" t="s">
        <v>487</v>
      </c>
      <c r="E23" s="10">
        <v>82</v>
      </c>
      <c r="F23" s="11"/>
      <c r="G23" s="11"/>
      <c r="H23" s="19"/>
    </row>
    <row r="24" spans="2:8" x14ac:dyDescent="0.25">
      <c r="B24" s="8">
        <v>20</v>
      </c>
      <c r="C24" s="9" t="s">
        <v>488</v>
      </c>
      <c r="D24" s="9" t="s">
        <v>489</v>
      </c>
      <c r="E24" s="10">
        <v>99</v>
      </c>
      <c r="F24" s="11"/>
      <c r="G24" s="11"/>
      <c r="H24" s="19"/>
    </row>
    <row r="25" spans="2:8" x14ac:dyDescent="0.25">
      <c r="B25" s="8">
        <v>21</v>
      </c>
      <c r="C25" s="9" t="s">
        <v>490</v>
      </c>
      <c r="D25" s="9" t="s">
        <v>491</v>
      </c>
      <c r="E25" s="10">
        <v>80</v>
      </c>
      <c r="F25" s="11"/>
      <c r="G25" s="8"/>
      <c r="H25" s="19"/>
    </row>
    <row r="26" spans="2:8" x14ac:dyDescent="0.25">
      <c r="B26" s="8">
        <v>22</v>
      </c>
      <c r="C26" s="9" t="s">
        <v>492</v>
      </c>
      <c r="D26" s="9" t="s">
        <v>493</v>
      </c>
      <c r="E26" s="10">
        <v>131</v>
      </c>
      <c r="F26" s="11"/>
      <c r="G26" s="8"/>
      <c r="H26" s="19"/>
    </row>
    <row r="27" spans="2:8" x14ac:dyDescent="0.25">
      <c r="B27" s="8">
        <v>23</v>
      </c>
      <c r="C27" s="9" t="s">
        <v>494</v>
      </c>
      <c r="D27" s="9" t="s">
        <v>495</v>
      </c>
      <c r="E27" s="10">
        <v>111</v>
      </c>
      <c r="F27" s="11"/>
      <c r="G27" s="8"/>
      <c r="H27" s="19"/>
    </row>
    <row r="28" spans="2:8" x14ac:dyDescent="0.25">
      <c r="B28" s="8">
        <v>24</v>
      </c>
      <c r="C28" s="16" t="s">
        <v>496</v>
      </c>
      <c r="D28" s="16" t="s">
        <v>497</v>
      </c>
      <c r="E28" s="17">
        <v>45</v>
      </c>
      <c r="F28" s="11"/>
      <c r="G28" s="11"/>
      <c r="H28" s="22" t="s">
        <v>31</v>
      </c>
    </row>
    <row r="29" spans="2:8" x14ac:dyDescent="0.25">
      <c r="B29" s="8">
        <v>25</v>
      </c>
      <c r="C29" s="38"/>
      <c r="D29" s="38"/>
      <c r="E29" s="11"/>
      <c r="F29" s="11"/>
      <c r="G29" s="11"/>
      <c r="H29" s="8"/>
    </row>
    <row r="30" spans="2:8" x14ac:dyDescent="0.25">
      <c r="B30" s="8">
        <v>26</v>
      </c>
      <c r="C30" s="38"/>
      <c r="D30" s="38"/>
      <c r="E30" s="11"/>
      <c r="F30" s="11"/>
      <c r="G30" s="11"/>
      <c r="H30" s="8"/>
    </row>
    <row r="31" spans="2:8" x14ac:dyDescent="0.25">
      <c r="B31" s="8">
        <v>27</v>
      </c>
      <c r="C31" s="5"/>
      <c r="D31" s="5"/>
      <c r="E31" s="11"/>
      <c r="F31" s="11"/>
      <c r="G31" s="11"/>
      <c r="H31" s="8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446</v>
      </c>
      <c r="E37" s="26"/>
    </row>
    <row r="38" spans="2:8" x14ac:dyDescent="0.25">
      <c r="C38" s="27" t="s">
        <v>447</v>
      </c>
      <c r="D38" s="8">
        <f>COUNTIF(E5:E34,"&lt;72")</f>
        <v>9</v>
      </c>
      <c r="E38" s="2"/>
    </row>
    <row r="39" spans="2:8" x14ac:dyDescent="0.25">
      <c r="C39" s="28" t="s">
        <v>448</v>
      </c>
      <c r="D39" s="50">
        <f>SUMPRODUCT((E5:E34&gt;=72)*(E5:E34&lt;=98))</f>
        <v>5</v>
      </c>
      <c r="E39" s="2"/>
    </row>
    <row r="40" spans="2:8" x14ac:dyDescent="0.25">
      <c r="C40" s="29" t="s">
        <v>449</v>
      </c>
      <c r="D40" s="51">
        <f>SUMPRODUCT((E5:E34&gt;=99)*(E5:E34&lt;=116))</f>
        <v>5</v>
      </c>
      <c r="E40" s="2"/>
    </row>
    <row r="41" spans="2:8" x14ac:dyDescent="0.25">
      <c r="C41" s="30" t="s">
        <v>450</v>
      </c>
      <c r="D41" s="52">
        <f>SUMPRODUCT((E5:E34&gt;=117)*(E5:E34&lt;=141))</f>
        <v>3</v>
      </c>
      <c r="E41" s="2"/>
    </row>
    <row r="42" spans="2:8" x14ac:dyDescent="0.25">
      <c r="C42" s="31" t="s">
        <v>451</v>
      </c>
      <c r="D42" s="53">
        <f>COUNTIF(E5:E34,"&gt;141")</f>
        <v>2</v>
      </c>
      <c r="E42" s="2"/>
    </row>
    <row r="43" spans="2:8" x14ac:dyDescent="0.25">
      <c r="C43" s="32" t="s">
        <v>74</v>
      </c>
      <c r="D43" s="33">
        <f>SUM(D38:D42)</f>
        <v>24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24</v>
      </c>
      <c r="E46" s="2"/>
    </row>
    <row r="49" spans="3:4" ht="45" x14ac:dyDescent="0.25">
      <c r="C49" s="11" t="s">
        <v>78</v>
      </c>
      <c r="D49" s="11" t="s">
        <v>446</v>
      </c>
    </row>
    <row r="50" spans="3:4" x14ac:dyDescent="0.25">
      <c r="C50" s="27" t="s">
        <v>447</v>
      </c>
      <c r="D50" s="54">
        <f>COUNTIF(F5:F34,"&lt;72")</f>
        <v>0</v>
      </c>
    </row>
    <row r="51" spans="3:4" x14ac:dyDescent="0.25">
      <c r="C51" s="28" t="s">
        <v>448</v>
      </c>
      <c r="D51" s="50">
        <f>SUMPRODUCT((F5:F34&gt;=72)*(F5:F34&lt;=98))</f>
        <v>0</v>
      </c>
    </row>
    <row r="52" spans="3:4" x14ac:dyDescent="0.25">
      <c r="C52" s="29" t="s">
        <v>449</v>
      </c>
      <c r="D52" s="51">
        <f>SUMPRODUCT((F5:F34&gt;=99)*(F5:F34&lt;=116))</f>
        <v>0</v>
      </c>
    </row>
    <row r="53" spans="3:4" x14ac:dyDescent="0.25">
      <c r="C53" s="30" t="s">
        <v>450</v>
      </c>
      <c r="D53" s="52">
        <f>SUMPRODUCT((F5:F34&gt;=117)*(F5:F34&lt;=141))</f>
        <v>0</v>
      </c>
    </row>
    <row r="54" spans="3:4" x14ac:dyDescent="0.25">
      <c r="C54" s="31" t="s">
        <v>451</v>
      </c>
      <c r="D54" s="53">
        <f>COUNTIF(F5:F34,"&gt;141")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446</v>
      </c>
    </row>
    <row r="62" spans="3:4" x14ac:dyDescent="0.25">
      <c r="C62" s="27" t="s">
        <v>447</v>
      </c>
      <c r="D62" s="55">
        <f>COUNTIF(G5:G34,"&lt;72")</f>
        <v>0</v>
      </c>
    </row>
    <row r="63" spans="3:4" x14ac:dyDescent="0.25">
      <c r="C63" s="28" t="s">
        <v>448</v>
      </c>
      <c r="D63" s="50">
        <f>SUMPRODUCT((G5:G34&gt;=72)*(G5:G34&lt;=98))</f>
        <v>0</v>
      </c>
    </row>
    <row r="64" spans="3:4" x14ac:dyDescent="0.25">
      <c r="C64" s="29" t="s">
        <v>449</v>
      </c>
      <c r="D64" s="56">
        <f>SUMPRODUCT((G5:G34&gt;=99)*(G5:G34&lt;=116))</f>
        <v>0</v>
      </c>
    </row>
    <row r="65" spans="3:4" x14ac:dyDescent="0.25">
      <c r="C65" s="30" t="s">
        <v>450</v>
      </c>
      <c r="D65" s="52">
        <f>SUMPRODUCT((G5:G34&gt;=117)*(G5:G34&lt;=141))</f>
        <v>0</v>
      </c>
    </row>
    <row r="66" spans="3:4" x14ac:dyDescent="0.25">
      <c r="C66" s="31" t="s">
        <v>451</v>
      </c>
      <c r="D66" s="53">
        <f>COUNTIF(G5:G34,"&gt;141")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D38">
    <cfRule type="cellIs" dxfId="68" priority="23" operator="lessThan">
      <formula>72</formula>
    </cfRule>
  </conditionalFormatting>
  <conditionalFormatting sqref="D39">
    <cfRule type="cellIs" dxfId="67" priority="22" operator="between">
      <formula>72</formula>
      <formula>98</formula>
    </cfRule>
  </conditionalFormatting>
  <conditionalFormatting sqref="E5:E34">
    <cfRule type="cellIs" dxfId="66" priority="15" operator="greaterThan">
      <formula>141</formula>
    </cfRule>
  </conditionalFormatting>
  <conditionalFormatting sqref="E5:E34">
    <cfRule type="cellIs" dxfId="65" priority="16" operator="greaterThan">
      <formula>141</formula>
    </cfRule>
  </conditionalFormatting>
  <conditionalFormatting sqref="E5:E34">
    <cfRule type="cellIs" dxfId="64" priority="17" operator="between">
      <formula>117</formula>
      <formula>141</formula>
    </cfRule>
  </conditionalFormatting>
  <conditionalFormatting sqref="E5:E34">
    <cfRule type="cellIs" dxfId="63" priority="18" operator="between">
      <formula>99</formula>
      <formula>116</formula>
    </cfRule>
  </conditionalFormatting>
  <conditionalFormatting sqref="E5:E34">
    <cfRule type="cellIs" dxfId="62" priority="19" operator="between">
      <formula>72</formula>
      <formula>98</formula>
    </cfRule>
  </conditionalFormatting>
  <conditionalFormatting sqref="E5:E34">
    <cfRule type="cellIs" dxfId="61" priority="20" operator="lessThan">
      <formula>72</formula>
    </cfRule>
  </conditionalFormatting>
  <conditionalFormatting sqref="E5:E34">
    <cfRule type="cellIs" dxfId="60" priority="21" operator="lessThan">
      <formula>72</formula>
    </cfRule>
  </conditionalFormatting>
  <conditionalFormatting sqref="F5:F34">
    <cfRule type="cellIs" dxfId="59" priority="7" operator="greaterThan">
      <formula>141</formula>
    </cfRule>
  </conditionalFormatting>
  <conditionalFormatting sqref="F5:F34">
    <cfRule type="cellIs" dxfId="58" priority="8" operator="greaterThan">
      <formula>141</formula>
    </cfRule>
  </conditionalFormatting>
  <conditionalFormatting sqref="F5:F34">
    <cfRule type="cellIs" dxfId="57" priority="9" operator="greaterThan">
      <formula>141</formula>
    </cfRule>
  </conditionalFormatting>
  <conditionalFormatting sqref="F5:F34">
    <cfRule type="cellIs" dxfId="56" priority="10" operator="greaterThan">
      <formula>141</formula>
    </cfRule>
  </conditionalFormatting>
  <conditionalFormatting sqref="F5:F34">
    <cfRule type="cellIs" dxfId="55" priority="11" operator="between">
      <formula>117</formula>
      <formula>141</formula>
    </cfRule>
  </conditionalFormatting>
  <conditionalFormatting sqref="F5:F34">
    <cfRule type="cellIs" dxfId="54" priority="12" operator="between">
      <formula>99</formula>
      <formula>116</formula>
    </cfRule>
  </conditionalFormatting>
  <conditionalFormatting sqref="F5:F34">
    <cfRule type="cellIs" dxfId="53" priority="13" operator="between">
      <formula>72</formula>
      <formula>98</formula>
    </cfRule>
  </conditionalFormatting>
  <conditionalFormatting sqref="F5:F34">
    <cfRule type="cellIs" dxfId="52" priority="14" operator="lessThan">
      <formula>72</formula>
    </cfRule>
  </conditionalFormatting>
  <conditionalFormatting sqref="G5:G34">
    <cfRule type="cellIs" dxfId="51" priority="1" operator="greaterThan">
      <formula>141</formula>
    </cfRule>
  </conditionalFormatting>
  <conditionalFormatting sqref="G5:G34">
    <cfRule type="cellIs" dxfId="50" priority="2" operator="greaterThan">
      <formula>141</formula>
    </cfRule>
  </conditionalFormatting>
  <conditionalFormatting sqref="G5:G34">
    <cfRule type="cellIs" dxfId="49" priority="3" operator="between">
      <formula>117</formula>
      <formula>141</formula>
    </cfRule>
  </conditionalFormatting>
  <conditionalFormatting sqref="G5:G34">
    <cfRule type="cellIs" dxfId="48" priority="4" operator="between">
      <formula>99</formula>
      <formula>116</formula>
    </cfRule>
  </conditionalFormatting>
  <conditionalFormatting sqref="G5:G34">
    <cfRule type="cellIs" dxfId="47" priority="5" operator="between">
      <formula>72</formula>
      <formula>98</formula>
    </cfRule>
  </conditionalFormatting>
  <conditionalFormatting sqref="G5:G34">
    <cfRule type="cellIs" dxfId="46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L21" sqref="L21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300</v>
      </c>
      <c r="D2" s="4" t="s">
        <v>498</v>
      </c>
      <c r="F2" s="3" t="s">
        <v>499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ht="30" x14ac:dyDescent="0.25">
      <c r="B5" s="8">
        <v>1</v>
      </c>
      <c r="C5" s="16" t="s">
        <v>250</v>
      </c>
      <c r="D5" s="16" t="s">
        <v>500</v>
      </c>
      <c r="E5" s="17">
        <v>7</v>
      </c>
      <c r="F5" s="11"/>
      <c r="G5" s="11"/>
      <c r="H5" s="18" t="s">
        <v>501</v>
      </c>
    </row>
    <row r="6" spans="2:8" x14ac:dyDescent="0.25">
      <c r="B6" s="8">
        <v>2</v>
      </c>
      <c r="C6" s="9" t="s">
        <v>502</v>
      </c>
      <c r="D6" s="9" t="s">
        <v>503</v>
      </c>
      <c r="E6" s="10">
        <v>140</v>
      </c>
      <c r="F6" s="11"/>
      <c r="G6" s="11"/>
      <c r="H6" s="12"/>
    </row>
    <row r="7" spans="2:8" x14ac:dyDescent="0.25">
      <c r="B7" s="8">
        <v>3</v>
      </c>
      <c r="C7" s="9" t="s">
        <v>504</v>
      </c>
      <c r="D7" s="9" t="s">
        <v>483</v>
      </c>
      <c r="E7" s="10">
        <v>142</v>
      </c>
      <c r="F7" s="11"/>
      <c r="G7" s="11"/>
      <c r="H7" s="12"/>
    </row>
    <row r="8" spans="2:8" x14ac:dyDescent="0.25">
      <c r="B8" s="8">
        <v>4</v>
      </c>
      <c r="C8" s="9" t="s">
        <v>505</v>
      </c>
      <c r="D8" s="9" t="s">
        <v>506</v>
      </c>
      <c r="E8" s="10">
        <v>151</v>
      </c>
      <c r="F8" s="11"/>
      <c r="G8" s="11"/>
      <c r="H8" s="12"/>
    </row>
    <row r="9" spans="2:8" ht="15" customHeight="1" x14ac:dyDescent="0.25">
      <c r="B9" s="8">
        <v>5</v>
      </c>
      <c r="C9" s="9" t="s">
        <v>507</v>
      </c>
      <c r="D9" s="9" t="s">
        <v>508</v>
      </c>
      <c r="E9" s="10">
        <v>120</v>
      </c>
      <c r="F9" s="11"/>
      <c r="G9" s="11"/>
      <c r="H9" s="12"/>
    </row>
    <row r="10" spans="2:8" x14ac:dyDescent="0.25">
      <c r="B10" s="8">
        <v>6</v>
      </c>
      <c r="C10" s="9" t="s">
        <v>509</v>
      </c>
      <c r="D10" s="9" t="s">
        <v>510</v>
      </c>
      <c r="E10" s="10">
        <v>96</v>
      </c>
      <c r="F10" s="11"/>
      <c r="G10" s="11"/>
      <c r="H10" s="12"/>
    </row>
    <row r="11" spans="2:8" x14ac:dyDescent="0.25">
      <c r="B11" s="8">
        <v>7</v>
      </c>
      <c r="C11" s="9" t="s">
        <v>511</v>
      </c>
      <c r="D11" s="9" t="s">
        <v>512</v>
      </c>
      <c r="E11" s="10">
        <v>97</v>
      </c>
      <c r="F11" s="11"/>
      <c r="G11" s="11"/>
      <c r="H11" s="12"/>
    </row>
    <row r="12" spans="2:8" x14ac:dyDescent="0.25">
      <c r="B12" s="8">
        <v>8</v>
      </c>
      <c r="C12" s="9" t="s">
        <v>513</v>
      </c>
      <c r="D12" s="9" t="s">
        <v>514</v>
      </c>
      <c r="E12" s="10">
        <v>124</v>
      </c>
      <c r="F12" s="11"/>
      <c r="G12" s="11"/>
      <c r="H12" s="12"/>
    </row>
    <row r="13" spans="2:8" x14ac:dyDescent="0.25">
      <c r="B13" s="8">
        <v>9</v>
      </c>
      <c r="C13" s="9" t="s">
        <v>515</v>
      </c>
      <c r="D13" s="9" t="s">
        <v>516</v>
      </c>
      <c r="E13" s="10">
        <v>179</v>
      </c>
      <c r="F13" s="11"/>
      <c r="G13" s="11"/>
      <c r="H13" s="43" t="s">
        <v>262</v>
      </c>
    </row>
    <row r="14" spans="2:8" x14ac:dyDescent="0.25">
      <c r="B14" s="8">
        <v>10</v>
      </c>
      <c r="C14" s="9" t="s">
        <v>517</v>
      </c>
      <c r="D14" s="9" t="s">
        <v>518</v>
      </c>
      <c r="E14" s="10">
        <v>133</v>
      </c>
      <c r="F14" s="11"/>
      <c r="G14" s="11"/>
      <c r="H14" s="12"/>
    </row>
    <row r="15" spans="2:8" x14ac:dyDescent="0.25">
      <c r="B15" s="8">
        <v>11</v>
      </c>
      <c r="C15" s="9" t="s">
        <v>519</v>
      </c>
      <c r="D15" s="9" t="s">
        <v>520</v>
      </c>
      <c r="E15" s="10">
        <v>104</v>
      </c>
      <c r="F15" s="11"/>
      <c r="G15" s="11"/>
      <c r="H15" s="12"/>
    </row>
    <row r="16" spans="2:8" ht="15" customHeight="1" x14ac:dyDescent="0.25">
      <c r="B16" s="8">
        <v>12</v>
      </c>
      <c r="C16" s="9" t="s">
        <v>521</v>
      </c>
      <c r="D16" s="9" t="s">
        <v>522</v>
      </c>
      <c r="E16" s="10">
        <v>88</v>
      </c>
      <c r="F16" s="11"/>
      <c r="G16" s="11"/>
      <c r="H16" s="43" t="s">
        <v>523</v>
      </c>
    </row>
    <row r="17" spans="2:8" x14ac:dyDescent="0.25">
      <c r="B17" s="8">
        <v>13</v>
      </c>
      <c r="C17" s="9" t="s">
        <v>524</v>
      </c>
      <c r="D17" s="9" t="s">
        <v>124</v>
      </c>
      <c r="E17" s="10">
        <v>119</v>
      </c>
      <c r="F17" s="11"/>
      <c r="G17" s="11"/>
      <c r="H17" s="12"/>
    </row>
    <row r="18" spans="2:8" x14ac:dyDescent="0.25">
      <c r="B18" s="8">
        <v>14</v>
      </c>
      <c r="C18" s="9" t="s">
        <v>267</v>
      </c>
      <c r="D18" s="9" t="s">
        <v>525</v>
      </c>
      <c r="E18" s="10">
        <v>179</v>
      </c>
      <c r="F18" s="11"/>
      <c r="G18" s="11"/>
      <c r="H18" s="12"/>
    </row>
    <row r="19" spans="2:8" x14ac:dyDescent="0.25">
      <c r="B19" s="8">
        <v>15</v>
      </c>
      <c r="C19" s="9" t="s">
        <v>526</v>
      </c>
      <c r="D19" s="9" t="s">
        <v>527</v>
      </c>
      <c r="E19" s="10">
        <v>116</v>
      </c>
      <c r="F19" s="11"/>
      <c r="G19" s="11"/>
      <c r="H19" s="12"/>
    </row>
    <row r="20" spans="2:8" x14ac:dyDescent="0.25">
      <c r="B20" s="8">
        <v>16</v>
      </c>
      <c r="C20" s="9" t="s">
        <v>528</v>
      </c>
      <c r="D20" s="9" t="s">
        <v>529</v>
      </c>
      <c r="E20" s="10">
        <v>126</v>
      </c>
      <c r="F20" s="11"/>
      <c r="G20" s="11"/>
      <c r="H20" s="12"/>
    </row>
    <row r="21" spans="2:8" x14ac:dyDescent="0.25">
      <c r="B21" s="8">
        <v>17</v>
      </c>
      <c r="C21" s="9" t="s">
        <v>177</v>
      </c>
      <c r="D21" s="9" t="s">
        <v>530</v>
      </c>
      <c r="E21" s="10">
        <v>80</v>
      </c>
      <c r="F21" s="11"/>
      <c r="G21" s="11"/>
      <c r="H21" s="19"/>
    </row>
    <row r="22" spans="2:8" x14ac:dyDescent="0.25">
      <c r="B22" s="8">
        <v>18</v>
      </c>
      <c r="C22" s="16" t="s">
        <v>531</v>
      </c>
      <c r="D22" s="16" t="s">
        <v>532</v>
      </c>
      <c r="E22" s="17">
        <v>27</v>
      </c>
      <c r="F22" s="11"/>
      <c r="G22" s="11"/>
      <c r="H22" s="22" t="s">
        <v>31</v>
      </c>
    </row>
    <row r="23" spans="2:8" x14ac:dyDescent="0.25">
      <c r="B23" s="8">
        <v>19</v>
      </c>
      <c r="C23" s="20" t="s">
        <v>232</v>
      </c>
      <c r="D23" s="20" t="s">
        <v>533</v>
      </c>
      <c r="E23" s="10">
        <v>159</v>
      </c>
      <c r="F23" s="11"/>
      <c r="G23" s="11"/>
      <c r="H23" s="19"/>
    </row>
    <row r="24" spans="2:8" x14ac:dyDescent="0.25">
      <c r="B24" s="8">
        <v>20</v>
      </c>
      <c r="C24" s="9" t="s">
        <v>534</v>
      </c>
      <c r="D24" s="9" t="s">
        <v>535</v>
      </c>
      <c r="E24" s="10">
        <v>117</v>
      </c>
      <c r="F24" s="11"/>
      <c r="G24" s="11"/>
      <c r="H24" s="19"/>
    </row>
    <row r="25" spans="2:8" x14ac:dyDescent="0.25">
      <c r="B25" s="8">
        <v>21</v>
      </c>
      <c r="C25" s="9" t="s">
        <v>536</v>
      </c>
      <c r="D25" s="9" t="s">
        <v>537</v>
      </c>
      <c r="E25" s="10">
        <v>66</v>
      </c>
      <c r="F25" s="11"/>
      <c r="G25" s="8"/>
      <c r="H25" s="37" t="s">
        <v>538</v>
      </c>
    </row>
    <row r="26" spans="2:8" x14ac:dyDescent="0.25">
      <c r="B26" s="8">
        <v>22</v>
      </c>
      <c r="C26" s="9" t="s">
        <v>539</v>
      </c>
      <c r="D26" s="9" t="s">
        <v>540</v>
      </c>
      <c r="E26" s="10">
        <v>101</v>
      </c>
      <c r="F26" s="11"/>
      <c r="G26" s="8"/>
      <c r="H26" s="19"/>
    </row>
    <row r="27" spans="2:8" x14ac:dyDescent="0.25">
      <c r="B27" s="8">
        <v>23</v>
      </c>
      <c r="C27" s="16" t="s">
        <v>541</v>
      </c>
      <c r="D27" s="16" t="s">
        <v>542</v>
      </c>
      <c r="E27" s="17">
        <v>0</v>
      </c>
      <c r="F27" s="11"/>
      <c r="G27" s="8"/>
      <c r="H27" s="22" t="s">
        <v>543</v>
      </c>
    </row>
    <row r="28" spans="2:8" x14ac:dyDescent="0.25">
      <c r="B28" s="8">
        <v>24</v>
      </c>
      <c r="C28" s="38"/>
      <c r="D28" s="38"/>
      <c r="E28" s="11"/>
      <c r="F28" s="11"/>
      <c r="G28" s="11"/>
      <c r="H28" s="8"/>
    </row>
    <row r="29" spans="2:8" x14ac:dyDescent="0.25">
      <c r="B29" s="8">
        <v>25</v>
      </c>
      <c r="C29" s="38"/>
      <c r="D29" s="38"/>
      <c r="E29" s="11"/>
      <c r="F29" s="11"/>
      <c r="G29" s="11"/>
      <c r="H29" s="8"/>
    </row>
    <row r="30" spans="2:8" x14ac:dyDescent="0.25">
      <c r="B30" s="8">
        <v>26</v>
      </c>
      <c r="C30" s="38"/>
      <c r="D30" s="38"/>
      <c r="E30" s="11"/>
      <c r="F30" s="11"/>
      <c r="G30" s="11"/>
      <c r="H30" s="8"/>
    </row>
    <row r="31" spans="2:8" x14ac:dyDescent="0.25">
      <c r="B31" s="8">
        <v>27</v>
      </c>
      <c r="C31" s="5"/>
      <c r="D31" s="5"/>
      <c r="E31" s="11"/>
      <c r="F31" s="11"/>
      <c r="G31" s="11"/>
      <c r="H31" s="8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446</v>
      </c>
      <c r="E37" s="26"/>
    </row>
    <row r="38" spans="2:8" x14ac:dyDescent="0.25">
      <c r="C38" s="27" t="s">
        <v>447</v>
      </c>
      <c r="D38" s="8">
        <f>COUNTIF(E5:E34,"&lt;72")</f>
        <v>4</v>
      </c>
      <c r="E38" s="2"/>
    </row>
    <row r="39" spans="2:8" x14ac:dyDescent="0.25">
      <c r="C39" s="28" t="s">
        <v>448</v>
      </c>
      <c r="D39" s="50">
        <f>SUMPRODUCT((E5:E34&gt;=72)*(E5:E34&lt;=98))</f>
        <v>4</v>
      </c>
      <c r="E39" s="2"/>
    </row>
    <row r="40" spans="2:8" x14ac:dyDescent="0.25">
      <c r="C40" s="29" t="s">
        <v>449</v>
      </c>
      <c r="D40" s="51">
        <f>SUMPRODUCT((E5:E34&gt;=99)*(E5:E34&lt;=116))</f>
        <v>3</v>
      </c>
      <c r="E40" s="2"/>
    </row>
    <row r="41" spans="2:8" x14ac:dyDescent="0.25">
      <c r="C41" s="30" t="s">
        <v>450</v>
      </c>
      <c r="D41" s="52">
        <f>SUMPRODUCT((E5:E34&gt;=117)*(E5:E34&lt;=141))</f>
        <v>7</v>
      </c>
      <c r="E41" s="2"/>
    </row>
    <row r="42" spans="2:8" x14ac:dyDescent="0.25">
      <c r="C42" s="31" t="s">
        <v>451</v>
      </c>
      <c r="D42" s="53">
        <f>COUNTIF(E5:E34,"&gt;141")</f>
        <v>5</v>
      </c>
      <c r="E42" s="2"/>
    </row>
    <row r="43" spans="2:8" x14ac:dyDescent="0.25">
      <c r="C43" s="32" t="s">
        <v>74</v>
      </c>
      <c r="D43" s="33">
        <f>SUM(D38:D42)</f>
        <v>23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23</v>
      </c>
      <c r="E46" s="2"/>
    </row>
    <row r="49" spans="3:4" ht="45" x14ac:dyDescent="0.25">
      <c r="C49" s="11" t="s">
        <v>78</v>
      </c>
      <c r="D49" s="11" t="s">
        <v>446</v>
      </c>
    </row>
    <row r="50" spans="3:4" x14ac:dyDescent="0.25">
      <c r="C50" s="27" t="s">
        <v>447</v>
      </c>
      <c r="D50" s="54">
        <f>COUNTIF(F5:F34,"&lt;72")</f>
        <v>0</v>
      </c>
    </row>
    <row r="51" spans="3:4" x14ac:dyDescent="0.25">
      <c r="C51" s="28" t="s">
        <v>448</v>
      </c>
      <c r="D51" s="50">
        <f>SUMPRODUCT((F5:F34&gt;=72)*(F5:F34&lt;=98))</f>
        <v>0</v>
      </c>
    </row>
    <row r="52" spans="3:4" x14ac:dyDescent="0.25">
      <c r="C52" s="29" t="s">
        <v>449</v>
      </c>
      <c r="D52" s="51">
        <f>SUMPRODUCT((F5:F34&gt;=99)*(F5:F34&lt;=116))</f>
        <v>0</v>
      </c>
    </row>
    <row r="53" spans="3:4" x14ac:dyDescent="0.25">
      <c r="C53" s="30" t="s">
        <v>450</v>
      </c>
      <c r="D53" s="52">
        <f>SUMPRODUCT((F5:F34&gt;=117)*(F5:F34&lt;=141))</f>
        <v>0</v>
      </c>
    </row>
    <row r="54" spans="3:4" x14ac:dyDescent="0.25">
      <c r="C54" s="31" t="s">
        <v>451</v>
      </c>
      <c r="D54" s="53">
        <f>COUNTIF(F5:F34,"&gt;141")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446</v>
      </c>
    </row>
    <row r="62" spans="3:4" x14ac:dyDescent="0.25">
      <c r="C62" s="27" t="s">
        <v>447</v>
      </c>
      <c r="D62" s="55">
        <f>COUNTIF(G5:G34,"&lt;72")</f>
        <v>0</v>
      </c>
    </row>
    <row r="63" spans="3:4" x14ac:dyDescent="0.25">
      <c r="C63" s="28" t="s">
        <v>448</v>
      </c>
      <c r="D63" s="50">
        <f>SUMPRODUCT((G5:G34&gt;=72)*(G5:G34&lt;=98))</f>
        <v>0</v>
      </c>
    </row>
    <row r="64" spans="3:4" x14ac:dyDescent="0.25">
      <c r="C64" s="29" t="s">
        <v>449</v>
      </c>
      <c r="D64" s="56">
        <f>SUMPRODUCT((G5:G34&gt;=99)*(G5:G34&lt;=116))</f>
        <v>0</v>
      </c>
    </row>
    <row r="65" spans="3:4" x14ac:dyDescent="0.25">
      <c r="C65" s="30" t="s">
        <v>450</v>
      </c>
      <c r="D65" s="52">
        <f>SUMPRODUCT((G5:G34&gt;=117)*(G5:G34&lt;=141))</f>
        <v>0</v>
      </c>
    </row>
    <row r="66" spans="3:4" x14ac:dyDescent="0.25">
      <c r="C66" s="31" t="s">
        <v>451</v>
      </c>
      <c r="D66" s="53">
        <f>COUNTIF(G5:G34,"&gt;141")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D38">
    <cfRule type="cellIs" dxfId="45" priority="23" operator="lessThan">
      <formula>72</formula>
    </cfRule>
  </conditionalFormatting>
  <conditionalFormatting sqref="D39">
    <cfRule type="cellIs" dxfId="44" priority="22" operator="between">
      <formula>72</formula>
      <formula>98</formula>
    </cfRule>
  </conditionalFormatting>
  <conditionalFormatting sqref="E5:E34">
    <cfRule type="cellIs" dxfId="43" priority="15" operator="greaterThan">
      <formula>141</formula>
    </cfRule>
  </conditionalFormatting>
  <conditionalFormatting sqref="E5:E34">
    <cfRule type="cellIs" dxfId="42" priority="16" operator="greaterThan">
      <formula>141</formula>
    </cfRule>
  </conditionalFormatting>
  <conditionalFormatting sqref="E5:E34">
    <cfRule type="cellIs" dxfId="41" priority="17" operator="between">
      <formula>117</formula>
      <formula>141</formula>
    </cfRule>
  </conditionalFormatting>
  <conditionalFormatting sqref="E5:E34">
    <cfRule type="cellIs" dxfId="40" priority="18" operator="between">
      <formula>99</formula>
      <formula>116</formula>
    </cfRule>
  </conditionalFormatting>
  <conditionalFormatting sqref="E5:E34">
    <cfRule type="cellIs" dxfId="39" priority="19" operator="between">
      <formula>72</formula>
      <formula>98</formula>
    </cfRule>
  </conditionalFormatting>
  <conditionalFormatting sqref="E5:E34">
    <cfRule type="cellIs" dxfId="38" priority="20" operator="lessThan">
      <formula>72</formula>
    </cfRule>
  </conditionalFormatting>
  <conditionalFormatting sqref="E5:E34">
    <cfRule type="cellIs" dxfId="37" priority="21" operator="lessThan">
      <formula>72</formula>
    </cfRule>
  </conditionalFormatting>
  <conditionalFormatting sqref="F5:F34">
    <cfRule type="cellIs" dxfId="36" priority="7" operator="greaterThan">
      <formula>141</formula>
    </cfRule>
  </conditionalFormatting>
  <conditionalFormatting sqref="F5:F34">
    <cfRule type="cellIs" dxfId="35" priority="8" operator="greaterThan">
      <formula>141</formula>
    </cfRule>
  </conditionalFormatting>
  <conditionalFormatting sqref="F5:F34">
    <cfRule type="cellIs" dxfId="34" priority="9" operator="greaterThan">
      <formula>141</formula>
    </cfRule>
  </conditionalFormatting>
  <conditionalFormatting sqref="F5:F34">
    <cfRule type="cellIs" dxfId="33" priority="10" operator="greaterThan">
      <formula>141</formula>
    </cfRule>
  </conditionalFormatting>
  <conditionalFormatting sqref="F5:F34">
    <cfRule type="cellIs" dxfId="32" priority="11" operator="between">
      <formula>117</formula>
      <formula>141</formula>
    </cfRule>
  </conditionalFormatting>
  <conditionalFormatting sqref="F5:F34">
    <cfRule type="cellIs" dxfId="31" priority="12" operator="between">
      <formula>99</formula>
      <formula>116</formula>
    </cfRule>
  </conditionalFormatting>
  <conditionalFormatting sqref="F5:F34">
    <cfRule type="cellIs" dxfId="30" priority="13" operator="between">
      <formula>72</formula>
      <formula>98</formula>
    </cfRule>
  </conditionalFormatting>
  <conditionalFormatting sqref="F5:F34">
    <cfRule type="cellIs" dxfId="29" priority="14" operator="lessThan">
      <formula>72</formula>
    </cfRule>
  </conditionalFormatting>
  <conditionalFormatting sqref="G5:G34">
    <cfRule type="cellIs" dxfId="28" priority="1" operator="greaterThan">
      <formula>141</formula>
    </cfRule>
  </conditionalFormatting>
  <conditionalFormatting sqref="G5:G34">
    <cfRule type="cellIs" dxfId="27" priority="2" operator="greaterThan">
      <formula>141</formula>
    </cfRule>
  </conditionalFormatting>
  <conditionalFormatting sqref="G5:G34">
    <cfRule type="cellIs" dxfId="26" priority="3" operator="between">
      <formula>117</formula>
      <formula>141</formula>
    </cfRule>
  </conditionalFormatting>
  <conditionalFormatting sqref="G5:G34">
    <cfRule type="cellIs" dxfId="25" priority="4" operator="between">
      <formula>99</formula>
      <formula>116</formula>
    </cfRule>
  </conditionalFormatting>
  <conditionalFormatting sqref="G5:G34">
    <cfRule type="cellIs" dxfId="24" priority="5" operator="between">
      <formula>72</formula>
      <formula>98</formula>
    </cfRule>
  </conditionalFormatting>
  <conditionalFormatting sqref="G5:G34">
    <cfRule type="cellIs" dxfId="23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M10" sqref="M10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23" t="s">
        <v>544</v>
      </c>
      <c r="F2" s="3" t="s">
        <v>545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x14ac:dyDescent="0.25">
      <c r="B5" s="8">
        <v>1</v>
      </c>
      <c r="C5" s="9" t="s">
        <v>546</v>
      </c>
      <c r="D5" s="9" t="s">
        <v>547</v>
      </c>
      <c r="E5" s="11"/>
      <c r="F5" s="11"/>
      <c r="G5" s="11"/>
      <c r="H5" s="11"/>
    </row>
    <row r="6" spans="2:8" x14ac:dyDescent="0.25">
      <c r="B6" s="8">
        <v>2</v>
      </c>
      <c r="C6" s="9" t="s">
        <v>548</v>
      </c>
      <c r="D6" s="9" t="s">
        <v>162</v>
      </c>
      <c r="E6" s="11"/>
      <c r="F6" s="11"/>
      <c r="G6" s="11"/>
      <c r="H6" s="11"/>
    </row>
    <row r="7" spans="2:8" x14ac:dyDescent="0.25">
      <c r="B7" s="8">
        <v>3</v>
      </c>
      <c r="C7" s="9" t="s">
        <v>549</v>
      </c>
      <c r="D7" s="9" t="s">
        <v>206</v>
      </c>
      <c r="E7" s="11"/>
      <c r="F7" s="11"/>
      <c r="G7" s="11"/>
      <c r="H7" s="11"/>
    </row>
    <row r="8" spans="2:8" x14ac:dyDescent="0.25">
      <c r="B8" s="8">
        <v>4</v>
      </c>
      <c r="C8" s="9" t="s">
        <v>550</v>
      </c>
      <c r="D8" s="9" t="s">
        <v>551</v>
      </c>
      <c r="E8" s="11"/>
      <c r="F8" s="11"/>
      <c r="G8" s="11"/>
      <c r="H8" s="11"/>
    </row>
    <row r="9" spans="2:8" ht="15" customHeight="1" x14ac:dyDescent="0.25">
      <c r="B9" s="8">
        <v>5</v>
      </c>
      <c r="C9" s="9" t="s">
        <v>331</v>
      </c>
      <c r="D9" s="9" t="s">
        <v>552</v>
      </c>
      <c r="E9" s="11"/>
      <c r="F9" s="11"/>
      <c r="G9" s="11"/>
      <c r="H9" s="11"/>
    </row>
    <row r="10" spans="2:8" x14ac:dyDescent="0.25">
      <c r="B10" s="8">
        <v>6</v>
      </c>
      <c r="C10" s="9" t="s">
        <v>553</v>
      </c>
      <c r="D10" s="9" t="s">
        <v>554</v>
      </c>
      <c r="E10" s="11"/>
      <c r="F10" s="11"/>
      <c r="G10" s="11"/>
      <c r="H10" s="11"/>
    </row>
    <row r="11" spans="2:8" x14ac:dyDescent="0.25">
      <c r="B11" s="8">
        <v>7</v>
      </c>
      <c r="C11" s="9" t="s">
        <v>555</v>
      </c>
      <c r="D11" s="9" t="s">
        <v>556</v>
      </c>
      <c r="E11" s="11"/>
      <c r="F11" s="11"/>
      <c r="G11" s="11"/>
      <c r="H11" s="11"/>
    </row>
    <row r="12" spans="2:8" x14ac:dyDescent="0.25">
      <c r="B12" s="8">
        <v>8</v>
      </c>
      <c r="C12" s="9" t="s">
        <v>557</v>
      </c>
      <c r="D12" s="9" t="s">
        <v>558</v>
      </c>
      <c r="E12" s="11"/>
      <c r="F12" s="11"/>
      <c r="G12" s="11"/>
      <c r="H12" s="11"/>
    </row>
    <row r="13" spans="2:8" x14ac:dyDescent="0.25">
      <c r="B13" s="8">
        <v>9</v>
      </c>
      <c r="C13" s="9" t="s">
        <v>559</v>
      </c>
      <c r="D13" s="9" t="s">
        <v>560</v>
      </c>
      <c r="E13" s="11"/>
      <c r="F13" s="11"/>
      <c r="G13" s="11"/>
      <c r="H13" s="11"/>
    </row>
    <row r="14" spans="2:8" x14ac:dyDescent="0.25">
      <c r="B14" s="8">
        <v>10</v>
      </c>
      <c r="C14" s="9" t="s">
        <v>240</v>
      </c>
      <c r="D14" s="9" t="s">
        <v>561</v>
      </c>
      <c r="E14" s="11"/>
      <c r="F14" s="11"/>
      <c r="G14" s="11"/>
      <c r="H14" s="11"/>
    </row>
    <row r="15" spans="2:8" x14ac:dyDescent="0.25">
      <c r="B15" s="8">
        <v>11</v>
      </c>
      <c r="C15" s="9" t="s">
        <v>562</v>
      </c>
      <c r="D15" s="9" t="s">
        <v>563</v>
      </c>
      <c r="E15" s="11"/>
      <c r="F15" s="11"/>
      <c r="G15" s="11"/>
      <c r="H15" s="11"/>
    </row>
    <row r="16" spans="2:8" ht="15" customHeight="1" x14ac:dyDescent="0.25">
      <c r="B16" s="8">
        <v>12</v>
      </c>
      <c r="C16" s="24"/>
      <c r="D16" s="24"/>
      <c r="E16" s="11"/>
      <c r="F16" s="11"/>
      <c r="G16" s="11"/>
      <c r="H16" s="11"/>
    </row>
    <row r="17" spans="2:8" x14ac:dyDescent="0.25">
      <c r="B17" s="8">
        <v>13</v>
      </c>
      <c r="C17" s="24"/>
      <c r="D17" s="24"/>
      <c r="E17" s="11"/>
      <c r="F17" s="11"/>
      <c r="G17" s="11"/>
      <c r="H17" s="11"/>
    </row>
    <row r="18" spans="2:8" x14ac:dyDescent="0.25">
      <c r="B18" s="8">
        <v>14</v>
      </c>
      <c r="C18" s="24"/>
      <c r="D18" s="24"/>
      <c r="E18" s="11"/>
      <c r="F18" s="11"/>
      <c r="G18" s="11"/>
      <c r="H18" s="11"/>
    </row>
    <row r="19" spans="2:8" x14ac:dyDescent="0.25">
      <c r="B19" s="8">
        <v>15</v>
      </c>
      <c r="C19" s="24"/>
      <c r="D19" s="24"/>
      <c r="E19" s="11"/>
      <c r="F19" s="11"/>
      <c r="G19" s="11"/>
      <c r="H19" s="11"/>
    </row>
    <row r="20" spans="2:8" x14ac:dyDescent="0.25">
      <c r="B20" s="8">
        <v>16</v>
      </c>
      <c r="C20" s="24"/>
      <c r="D20" s="24"/>
      <c r="E20" s="11"/>
      <c r="F20" s="11"/>
      <c r="G20" s="11"/>
      <c r="H20" s="11"/>
    </row>
    <row r="21" spans="2:8" x14ac:dyDescent="0.25">
      <c r="B21" s="8">
        <v>17</v>
      </c>
      <c r="C21" s="24"/>
      <c r="D21" s="24"/>
      <c r="E21" s="11"/>
      <c r="F21" s="11"/>
      <c r="G21" s="11"/>
      <c r="H21" s="8"/>
    </row>
    <row r="22" spans="2:8" x14ac:dyDescent="0.25">
      <c r="B22" s="8">
        <v>18</v>
      </c>
      <c r="C22" s="24"/>
      <c r="D22" s="24"/>
      <c r="E22" s="11"/>
      <c r="F22" s="11"/>
      <c r="G22" s="11"/>
      <c r="H22" s="8"/>
    </row>
    <row r="23" spans="2:8" x14ac:dyDescent="0.25">
      <c r="B23" s="8">
        <v>19</v>
      </c>
      <c r="C23" s="5"/>
      <c r="D23" s="5"/>
      <c r="E23" s="11"/>
      <c r="F23" s="11"/>
      <c r="G23" s="11"/>
      <c r="H23" s="8"/>
    </row>
    <row r="24" spans="2:8" x14ac:dyDescent="0.25">
      <c r="B24" s="8">
        <v>20</v>
      </c>
      <c r="C24" s="38"/>
      <c r="D24" s="38"/>
      <c r="E24" s="11"/>
      <c r="F24" s="11"/>
      <c r="G24" s="11"/>
      <c r="H24" s="8"/>
    </row>
    <row r="25" spans="2:8" x14ac:dyDescent="0.25">
      <c r="B25" s="8">
        <v>21</v>
      </c>
      <c r="C25" s="38"/>
      <c r="D25" s="38"/>
      <c r="E25" s="11"/>
      <c r="F25" s="11"/>
      <c r="G25" s="8"/>
      <c r="H25" s="8"/>
    </row>
    <row r="26" spans="2:8" x14ac:dyDescent="0.25">
      <c r="B26" s="8">
        <v>22</v>
      </c>
      <c r="C26" s="38"/>
      <c r="D26" s="38"/>
      <c r="E26" s="11"/>
      <c r="F26" s="11"/>
      <c r="G26" s="8"/>
      <c r="H26" s="8"/>
    </row>
    <row r="27" spans="2:8" x14ac:dyDescent="0.25">
      <c r="B27" s="8">
        <v>23</v>
      </c>
      <c r="C27" s="38"/>
      <c r="D27" s="38"/>
      <c r="E27" s="11"/>
      <c r="F27" s="11"/>
      <c r="G27" s="8"/>
      <c r="H27" s="8"/>
    </row>
    <row r="28" spans="2:8" x14ac:dyDescent="0.25">
      <c r="B28" s="8">
        <v>24</v>
      </c>
      <c r="C28" s="38"/>
      <c r="D28" s="38"/>
      <c r="E28" s="11"/>
      <c r="F28" s="11"/>
      <c r="G28" s="11"/>
      <c r="H28" s="8"/>
    </row>
    <row r="29" spans="2:8" x14ac:dyDescent="0.25">
      <c r="B29" s="8">
        <v>25</v>
      </c>
      <c r="C29" s="38"/>
      <c r="D29" s="38"/>
      <c r="E29" s="11"/>
      <c r="F29" s="11"/>
      <c r="G29" s="11"/>
      <c r="H29" s="8"/>
    </row>
    <row r="30" spans="2:8" x14ac:dyDescent="0.25">
      <c r="B30" s="8">
        <v>26</v>
      </c>
      <c r="C30" s="38"/>
      <c r="D30" s="38"/>
      <c r="E30" s="11"/>
      <c r="F30" s="11"/>
      <c r="G30" s="11"/>
      <c r="H30" s="8"/>
    </row>
    <row r="31" spans="2:8" x14ac:dyDescent="0.25">
      <c r="B31" s="8">
        <v>27</v>
      </c>
      <c r="C31" s="5"/>
      <c r="D31" s="5"/>
      <c r="E31" s="11"/>
      <c r="F31" s="11"/>
      <c r="G31" s="11"/>
      <c r="H31" s="8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446</v>
      </c>
      <c r="E37" s="26"/>
    </row>
    <row r="38" spans="2:8" x14ac:dyDescent="0.25">
      <c r="C38" s="27" t="s">
        <v>447</v>
      </c>
      <c r="D38" s="8">
        <f>COUNTIF(E5:E34,"&lt;72")</f>
        <v>0</v>
      </c>
      <c r="E38" s="2"/>
    </row>
    <row r="39" spans="2:8" x14ac:dyDescent="0.25">
      <c r="C39" s="28" t="s">
        <v>448</v>
      </c>
      <c r="D39" s="50">
        <f>SUMPRODUCT((E5:E34&gt;=72)*(E5:E34&lt;=98))</f>
        <v>0</v>
      </c>
      <c r="E39" s="2"/>
    </row>
    <row r="40" spans="2:8" x14ac:dyDescent="0.25">
      <c r="C40" s="29" t="s">
        <v>449</v>
      </c>
      <c r="D40" s="51">
        <f>SUMPRODUCT((E5:E34&gt;=99)*(E5:E34&lt;=116))</f>
        <v>0</v>
      </c>
      <c r="E40" s="2"/>
    </row>
    <row r="41" spans="2:8" x14ac:dyDescent="0.25">
      <c r="C41" s="30" t="s">
        <v>450</v>
      </c>
      <c r="D41" s="52">
        <f>SUMPRODUCT((E5:E34&gt;=117)*(E5:E34&lt;=141))</f>
        <v>0</v>
      </c>
      <c r="E41" s="2"/>
    </row>
    <row r="42" spans="2:8" x14ac:dyDescent="0.25">
      <c r="C42" s="31" t="s">
        <v>451</v>
      </c>
      <c r="D42" s="53">
        <f>COUNTIF(E5:E34,"&gt;141")</f>
        <v>0</v>
      </c>
      <c r="E42" s="2"/>
    </row>
    <row r="43" spans="2:8" x14ac:dyDescent="0.25">
      <c r="C43" s="32" t="s">
        <v>74</v>
      </c>
      <c r="D43" s="33">
        <f>SUM(D38:D42)</f>
        <v>0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0</v>
      </c>
      <c r="E46" s="2"/>
    </row>
    <row r="49" spans="3:4" ht="45" x14ac:dyDescent="0.25">
      <c r="C49" s="11" t="s">
        <v>78</v>
      </c>
      <c r="D49" s="11" t="s">
        <v>446</v>
      </c>
    </row>
    <row r="50" spans="3:4" x14ac:dyDescent="0.25">
      <c r="C50" s="27" t="s">
        <v>447</v>
      </c>
      <c r="D50" s="54">
        <f>COUNTIF(F5:F34,"&lt;72")</f>
        <v>0</v>
      </c>
    </row>
    <row r="51" spans="3:4" x14ac:dyDescent="0.25">
      <c r="C51" s="28" t="s">
        <v>448</v>
      </c>
      <c r="D51" s="50">
        <f>SUMPRODUCT((F5:F34&gt;=72)*(F5:F34&lt;=98))</f>
        <v>0</v>
      </c>
    </row>
    <row r="52" spans="3:4" x14ac:dyDescent="0.25">
      <c r="C52" s="29" t="s">
        <v>449</v>
      </c>
      <c r="D52" s="51">
        <f>SUMPRODUCT((F5:F34&gt;=99)*(F5:F34&lt;=116))</f>
        <v>0</v>
      </c>
    </row>
    <row r="53" spans="3:4" x14ac:dyDescent="0.25">
      <c r="C53" s="30" t="s">
        <v>450</v>
      </c>
      <c r="D53" s="52">
        <f>SUMPRODUCT((F5:F34&gt;=117)*(F5:F34&lt;=141))</f>
        <v>0</v>
      </c>
    </row>
    <row r="54" spans="3:4" x14ac:dyDescent="0.25">
      <c r="C54" s="31" t="s">
        <v>451</v>
      </c>
      <c r="D54" s="53">
        <f>COUNTIF(F5:F34,"&gt;141")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446</v>
      </c>
    </row>
    <row r="62" spans="3:4" x14ac:dyDescent="0.25">
      <c r="C62" s="27" t="s">
        <v>447</v>
      </c>
      <c r="D62" s="55">
        <f>COUNTIF(G5:G34,"&lt;72")</f>
        <v>0</v>
      </c>
    </row>
    <row r="63" spans="3:4" x14ac:dyDescent="0.25">
      <c r="C63" s="28" t="s">
        <v>448</v>
      </c>
      <c r="D63" s="50">
        <f>SUMPRODUCT((G5:G34&gt;=72)*(G5:G34&lt;=98))</f>
        <v>0</v>
      </c>
    </row>
    <row r="64" spans="3:4" x14ac:dyDescent="0.25">
      <c r="C64" s="29" t="s">
        <v>449</v>
      </c>
      <c r="D64" s="56">
        <f>SUMPRODUCT((G5:G34&gt;=99)*(G5:G34&lt;=116))</f>
        <v>0</v>
      </c>
    </row>
    <row r="65" spans="3:4" x14ac:dyDescent="0.25">
      <c r="C65" s="30" t="s">
        <v>450</v>
      </c>
      <c r="D65" s="52">
        <f>SUMPRODUCT((G5:G34&gt;=117)*(G5:G34&lt;=141))</f>
        <v>0</v>
      </c>
    </row>
    <row r="66" spans="3:4" x14ac:dyDescent="0.25">
      <c r="C66" s="31" t="s">
        <v>451</v>
      </c>
      <c r="D66" s="53">
        <f>COUNTIF(G5:G34,"&gt;141")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D38">
    <cfRule type="cellIs" dxfId="22" priority="23" operator="lessThan">
      <formula>72</formula>
    </cfRule>
  </conditionalFormatting>
  <conditionalFormatting sqref="D39">
    <cfRule type="cellIs" dxfId="21" priority="22" operator="between">
      <formula>72</formula>
      <formula>98</formula>
    </cfRule>
  </conditionalFormatting>
  <conditionalFormatting sqref="E5:E34">
    <cfRule type="cellIs" dxfId="20" priority="15" operator="greaterThan">
      <formula>141</formula>
    </cfRule>
  </conditionalFormatting>
  <conditionalFormatting sqref="E5:E34">
    <cfRule type="cellIs" dxfId="19" priority="16" operator="greaterThan">
      <formula>141</formula>
    </cfRule>
  </conditionalFormatting>
  <conditionalFormatting sqref="E5:E34">
    <cfRule type="cellIs" dxfId="18" priority="17" operator="between">
      <formula>117</formula>
      <formula>141</formula>
    </cfRule>
  </conditionalFormatting>
  <conditionalFormatting sqref="E5:E34">
    <cfRule type="cellIs" dxfId="17" priority="18" operator="between">
      <formula>99</formula>
      <formula>116</formula>
    </cfRule>
  </conditionalFormatting>
  <conditionalFormatting sqref="E5:E34">
    <cfRule type="cellIs" dxfId="16" priority="19" operator="between">
      <formula>72</formula>
      <formula>98</formula>
    </cfRule>
  </conditionalFormatting>
  <conditionalFormatting sqref="E5:E34">
    <cfRule type="cellIs" dxfId="15" priority="20" operator="lessThan">
      <formula>72</formula>
    </cfRule>
  </conditionalFormatting>
  <conditionalFormatting sqref="E5:E34">
    <cfRule type="cellIs" dxfId="14" priority="21" operator="lessThan">
      <formula>72</formula>
    </cfRule>
  </conditionalFormatting>
  <conditionalFormatting sqref="F5:F34">
    <cfRule type="cellIs" dxfId="13" priority="7" operator="greaterThan">
      <formula>141</formula>
    </cfRule>
  </conditionalFormatting>
  <conditionalFormatting sqref="F5:F34">
    <cfRule type="cellIs" dxfId="12" priority="8" operator="greaterThan">
      <formula>141</formula>
    </cfRule>
  </conditionalFormatting>
  <conditionalFormatting sqref="F5:F34">
    <cfRule type="cellIs" dxfId="11" priority="9" operator="greaterThan">
      <formula>141</formula>
    </cfRule>
  </conditionalFormatting>
  <conditionalFormatting sqref="F5:F34">
    <cfRule type="cellIs" dxfId="10" priority="10" operator="greaterThan">
      <formula>141</formula>
    </cfRule>
  </conditionalFormatting>
  <conditionalFormatting sqref="F5:F34">
    <cfRule type="cellIs" dxfId="9" priority="11" operator="between">
      <formula>117</formula>
      <formula>141</formula>
    </cfRule>
  </conditionalFormatting>
  <conditionalFormatting sqref="F5:F34">
    <cfRule type="cellIs" dxfId="8" priority="12" operator="between">
      <formula>99</formula>
      <formula>116</formula>
    </cfRule>
  </conditionalFormatting>
  <conditionalFormatting sqref="F5:F34">
    <cfRule type="cellIs" dxfId="7" priority="13" operator="between">
      <formula>72</formula>
      <formula>98</formula>
    </cfRule>
  </conditionalFormatting>
  <conditionalFormatting sqref="F5:F34">
    <cfRule type="cellIs" dxfId="6" priority="14" operator="lessThan">
      <formula>72</formula>
    </cfRule>
  </conditionalFormatting>
  <conditionalFormatting sqref="G5:G34">
    <cfRule type="cellIs" dxfId="5" priority="1" operator="greaterThan">
      <formula>141</formula>
    </cfRule>
  </conditionalFormatting>
  <conditionalFormatting sqref="G5:G34">
    <cfRule type="cellIs" dxfId="4" priority="2" operator="greaterThan">
      <formula>141</formula>
    </cfRule>
  </conditionalFormatting>
  <conditionalFormatting sqref="G5:G34">
    <cfRule type="cellIs" dxfId="3" priority="3" operator="between">
      <formula>117</formula>
      <formula>141</formula>
    </cfRule>
  </conditionalFormatting>
  <conditionalFormatting sqref="G5:G34">
    <cfRule type="cellIs" dxfId="2" priority="4" operator="between">
      <formula>99</formula>
      <formula>116</formula>
    </cfRule>
  </conditionalFormatting>
  <conditionalFormatting sqref="G5:G34">
    <cfRule type="cellIs" dxfId="1" priority="5" operator="between">
      <formula>72</formula>
      <formula>98</formula>
    </cfRule>
  </conditionalFormatting>
  <conditionalFormatting sqref="G5:G34">
    <cfRule type="cellIs" dxfId="0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s="57" t="s">
        <v>564</v>
      </c>
    </row>
    <row r="2" spans="1:1" x14ac:dyDescent="0.25">
      <c r="A2" s="57" t="s">
        <v>565</v>
      </c>
    </row>
    <row r="3" spans="1:1" x14ac:dyDescent="0.25">
      <c r="A3" s="57" t="s">
        <v>566</v>
      </c>
    </row>
    <row r="4" spans="1:1" x14ac:dyDescent="0.25">
      <c r="A4" s="57" t="s">
        <v>435</v>
      </c>
    </row>
    <row r="5" spans="1:1" x14ac:dyDescent="0.25">
      <c r="A5" s="57" t="s">
        <v>567</v>
      </c>
    </row>
    <row r="6" spans="1:1" x14ac:dyDescent="0.25">
      <c r="A6" s="57" t="s">
        <v>394</v>
      </c>
    </row>
    <row r="7" spans="1:1" x14ac:dyDescent="0.25">
      <c r="A7" s="57" t="s">
        <v>568</v>
      </c>
    </row>
    <row r="8" spans="1:1" x14ac:dyDescent="0.25">
      <c r="A8" s="57" t="s">
        <v>569</v>
      </c>
    </row>
    <row r="9" spans="1:1" x14ac:dyDescent="0.25">
      <c r="A9" s="57" t="s">
        <v>570</v>
      </c>
    </row>
    <row r="10" spans="1:1" x14ac:dyDescent="0.25">
      <c r="A10" s="57" t="s">
        <v>571</v>
      </c>
    </row>
    <row r="11" spans="1:1" x14ac:dyDescent="0.25">
      <c r="A11" s="57" t="s">
        <v>572</v>
      </c>
    </row>
  </sheetData>
  <pageMargins left="0.70078740157480324" right="0.70078740157480324" top="0.75196850393700787" bottom="0.75196850393700787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tabSelected="1" zoomScale="68" workbookViewId="0">
      <selection activeCell="G75" sqref="G7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80</v>
      </c>
      <c r="D2" s="4" t="s">
        <v>81</v>
      </c>
      <c r="F2" s="3" t="s">
        <v>82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x14ac:dyDescent="0.25">
      <c r="B5" s="8">
        <v>1</v>
      </c>
      <c r="C5" s="9" t="s">
        <v>83</v>
      </c>
      <c r="D5" s="9" t="s">
        <v>84</v>
      </c>
      <c r="E5" s="10">
        <v>68</v>
      </c>
      <c r="F5" s="11"/>
      <c r="G5" s="11"/>
      <c r="H5" s="12"/>
    </row>
    <row r="6" spans="2:8" x14ac:dyDescent="0.25">
      <c r="B6" s="8">
        <v>2</v>
      </c>
      <c r="C6" s="9" t="s">
        <v>85</v>
      </c>
      <c r="D6" s="9" t="s">
        <v>86</v>
      </c>
      <c r="E6" s="10">
        <v>68</v>
      </c>
      <c r="F6" s="11"/>
      <c r="G6" s="11"/>
      <c r="H6" s="12"/>
    </row>
    <row r="7" spans="2:8" x14ac:dyDescent="0.25">
      <c r="B7" s="8">
        <v>3</v>
      </c>
      <c r="C7" s="16" t="s">
        <v>87</v>
      </c>
      <c r="D7" s="16" t="s">
        <v>88</v>
      </c>
      <c r="E7" s="17">
        <v>0</v>
      </c>
      <c r="F7" s="11"/>
      <c r="G7" s="11"/>
      <c r="H7" s="18" t="s">
        <v>89</v>
      </c>
    </row>
    <row r="8" spans="2:8" x14ac:dyDescent="0.25">
      <c r="B8" s="8">
        <v>4</v>
      </c>
      <c r="C8" s="9" t="s">
        <v>90</v>
      </c>
      <c r="D8" s="9" t="s">
        <v>91</v>
      </c>
      <c r="E8" s="10">
        <v>142</v>
      </c>
      <c r="F8" s="11"/>
      <c r="G8" s="11"/>
      <c r="H8" s="12"/>
    </row>
    <row r="9" spans="2:8" ht="15" customHeight="1" x14ac:dyDescent="0.25">
      <c r="B9" s="8">
        <v>5</v>
      </c>
      <c r="C9" s="16" t="s">
        <v>92</v>
      </c>
      <c r="D9" s="16" t="s">
        <v>93</v>
      </c>
      <c r="E9" s="17">
        <v>27</v>
      </c>
      <c r="F9" s="11"/>
      <c r="G9" s="11"/>
      <c r="H9" s="18" t="s">
        <v>31</v>
      </c>
    </row>
    <row r="10" spans="2:8" x14ac:dyDescent="0.25">
      <c r="B10" s="8">
        <v>6</v>
      </c>
      <c r="C10" s="9" t="s">
        <v>94</v>
      </c>
      <c r="D10" s="9" t="s">
        <v>95</v>
      </c>
      <c r="E10" s="10">
        <v>103</v>
      </c>
      <c r="F10" s="11"/>
      <c r="G10" s="11"/>
      <c r="H10" s="12"/>
    </row>
    <row r="11" spans="2:8" x14ac:dyDescent="0.25">
      <c r="B11" s="8">
        <v>7</v>
      </c>
      <c r="C11" s="9" t="s">
        <v>96</v>
      </c>
      <c r="D11" s="9" t="s">
        <v>97</v>
      </c>
      <c r="E11" s="10">
        <v>65</v>
      </c>
      <c r="F11" s="11"/>
      <c r="G11" s="11"/>
      <c r="H11" s="12"/>
    </row>
    <row r="12" spans="2:8" x14ac:dyDescent="0.25">
      <c r="B12" s="8">
        <v>8</v>
      </c>
      <c r="C12" s="16" t="s">
        <v>98</v>
      </c>
      <c r="D12" s="16" t="s">
        <v>99</v>
      </c>
      <c r="E12" s="17">
        <v>0</v>
      </c>
      <c r="F12" s="11"/>
      <c r="G12" s="11"/>
      <c r="H12" s="18" t="s">
        <v>100</v>
      </c>
    </row>
    <row r="13" spans="2:8" x14ac:dyDescent="0.25">
      <c r="B13" s="8">
        <v>9</v>
      </c>
      <c r="C13" s="9" t="s">
        <v>101</v>
      </c>
      <c r="D13" s="9" t="s">
        <v>102</v>
      </c>
      <c r="E13" s="10">
        <v>72</v>
      </c>
      <c r="F13" s="11"/>
      <c r="G13" s="11"/>
      <c r="H13" s="12"/>
    </row>
    <row r="14" spans="2:8" x14ac:dyDescent="0.25">
      <c r="B14" s="8">
        <v>10</v>
      </c>
      <c r="C14" s="9" t="s">
        <v>103</v>
      </c>
      <c r="D14" s="9" t="s">
        <v>104</v>
      </c>
      <c r="E14" s="10">
        <v>64</v>
      </c>
      <c r="F14" s="11"/>
      <c r="G14" s="11"/>
      <c r="H14" s="12"/>
    </row>
    <row r="15" spans="2:8" ht="30" x14ac:dyDescent="0.25">
      <c r="B15" s="8">
        <v>11</v>
      </c>
      <c r="C15" s="16" t="s">
        <v>105</v>
      </c>
      <c r="D15" s="16" t="s">
        <v>106</v>
      </c>
      <c r="E15" s="17">
        <v>0</v>
      </c>
      <c r="F15" s="11"/>
      <c r="G15" s="11"/>
      <c r="H15" s="18" t="s">
        <v>107</v>
      </c>
    </row>
    <row r="16" spans="2:8" ht="15" customHeight="1" x14ac:dyDescent="0.25">
      <c r="B16" s="8">
        <v>12</v>
      </c>
      <c r="C16" s="9" t="s">
        <v>108</v>
      </c>
      <c r="D16" s="9" t="s">
        <v>25</v>
      </c>
      <c r="E16" s="10">
        <v>133</v>
      </c>
      <c r="F16" s="11"/>
      <c r="G16" s="11"/>
      <c r="H16" s="12"/>
    </row>
    <row r="17" spans="2:8" ht="30" x14ac:dyDescent="0.25">
      <c r="B17" s="8">
        <v>13</v>
      </c>
      <c r="C17" s="16" t="s">
        <v>109</v>
      </c>
      <c r="D17" s="16" t="s">
        <v>110</v>
      </c>
      <c r="E17" s="17">
        <v>0</v>
      </c>
      <c r="F17" s="11"/>
      <c r="G17" s="11"/>
      <c r="H17" s="18" t="s">
        <v>107</v>
      </c>
    </row>
    <row r="18" spans="2:8" x14ac:dyDescent="0.25">
      <c r="B18" s="8">
        <v>14</v>
      </c>
      <c r="C18" s="16" t="s">
        <v>53</v>
      </c>
      <c r="D18" s="16" t="s">
        <v>111</v>
      </c>
      <c r="E18" s="17">
        <v>34</v>
      </c>
      <c r="F18" s="11"/>
      <c r="G18" s="11"/>
      <c r="H18" s="18" t="s">
        <v>112</v>
      </c>
    </row>
    <row r="19" spans="2:8" x14ac:dyDescent="0.25">
      <c r="B19" s="8">
        <v>15</v>
      </c>
      <c r="C19" s="9" t="s">
        <v>113</v>
      </c>
      <c r="D19" s="9" t="s">
        <v>114</v>
      </c>
      <c r="E19" s="10">
        <v>86</v>
      </c>
      <c r="F19" s="11"/>
      <c r="G19" s="11"/>
      <c r="H19" s="12"/>
    </row>
    <row r="20" spans="2:8" x14ac:dyDescent="0.25">
      <c r="B20" s="8">
        <v>16</v>
      </c>
      <c r="C20" s="16" t="s">
        <v>115</v>
      </c>
      <c r="D20" s="16" t="s">
        <v>116</v>
      </c>
      <c r="E20" s="17">
        <v>25</v>
      </c>
      <c r="F20" s="11"/>
      <c r="G20" s="11"/>
      <c r="H20" s="18" t="s">
        <v>117</v>
      </c>
    </row>
    <row r="21" spans="2:8" x14ac:dyDescent="0.25">
      <c r="B21" s="8">
        <v>17</v>
      </c>
      <c r="C21" s="16" t="s">
        <v>118</v>
      </c>
      <c r="D21" s="16" t="s">
        <v>119</v>
      </c>
      <c r="E21" s="17">
        <v>26</v>
      </c>
      <c r="F21" s="11"/>
      <c r="G21" s="11"/>
      <c r="H21" s="22" t="s">
        <v>120</v>
      </c>
    </row>
    <row r="22" spans="2:8" x14ac:dyDescent="0.25">
      <c r="B22" s="8">
        <v>18</v>
      </c>
      <c r="C22" s="9" t="s">
        <v>121</v>
      </c>
      <c r="D22" s="9" t="s">
        <v>122</v>
      </c>
      <c r="E22" s="10">
        <v>136</v>
      </c>
      <c r="F22" s="11"/>
      <c r="G22" s="11"/>
      <c r="H22" s="19"/>
    </row>
    <row r="23" spans="2:8" x14ac:dyDescent="0.25">
      <c r="B23" s="8">
        <v>19</v>
      </c>
      <c r="C23" s="20" t="s">
        <v>123</v>
      </c>
      <c r="D23" s="20" t="s">
        <v>124</v>
      </c>
      <c r="E23" s="10">
        <v>135</v>
      </c>
      <c r="F23" s="11"/>
      <c r="G23" s="11"/>
      <c r="H23" s="19"/>
    </row>
    <row r="24" spans="2:8" x14ac:dyDescent="0.25">
      <c r="B24" s="8">
        <v>20</v>
      </c>
      <c r="C24" s="16" t="s">
        <v>125</v>
      </c>
      <c r="D24" s="16" t="s">
        <v>126</v>
      </c>
      <c r="E24" s="17">
        <v>13</v>
      </c>
      <c r="F24" s="11"/>
      <c r="G24" s="11"/>
      <c r="H24" s="22" t="s">
        <v>127</v>
      </c>
    </row>
    <row r="25" spans="2:8" x14ac:dyDescent="0.25">
      <c r="B25" s="8">
        <v>21</v>
      </c>
      <c r="C25" s="9" t="s">
        <v>128</v>
      </c>
      <c r="D25" s="9" t="s">
        <v>129</v>
      </c>
      <c r="E25" s="23">
        <v>115</v>
      </c>
      <c r="F25" s="8"/>
      <c r="G25" s="8"/>
      <c r="H25" s="19"/>
    </row>
    <row r="26" spans="2:8" x14ac:dyDescent="0.25">
      <c r="B26" s="8">
        <v>22</v>
      </c>
      <c r="C26" s="9" t="s">
        <v>130</v>
      </c>
      <c r="D26" s="9" t="s">
        <v>131</v>
      </c>
      <c r="E26" s="23">
        <v>0</v>
      </c>
      <c r="F26" s="8"/>
      <c r="G26" s="8"/>
      <c r="H26" s="37" t="s">
        <v>132</v>
      </c>
    </row>
    <row r="27" spans="2:8" x14ac:dyDescent="0.25">
      <c r="B27" s="8">
        <v>23</v>
      </c>
      <c r="C27" s="16" t="s">
        <v>133</v>
      </c>
      <c r="D27" s="16" t="s">
        <v>30</v>
      </c>
      <c r="E27" s="21">
        <v>17</v>
      </c>
      <c r="F27" s="8"/>
      <c r="G27" s="8"/>
      <c r="H27" s="22" t="s">
        <v>134</v>
      </c>
    </row>
    <row r="28" spans="2:8" x14ac:dyDescent="0.25">
      <c r="B28" s="8">
        <v>24</v>
      </c>
      <c r="C28" s="16" t="s">
        <v>135</v>
      </c>
      <c r="D28" s="16" t="s">
        <v>136</v>
      </c>
      <c r="E28" s="17">
        <v>0</v>
      </c>
      <c r="F28" s="11"/>
      <c r="G28" s="11"/>
      <c r="H28" s="22" t="s">
        <v>137</v>
      </c>
    </row>
    <row r="29" spans="2:8" x14ac:dyDescent="0.25">
      <c r="B29" s="8">
        <v>25</v>
      </c>
      <c r="C29" s="38"/>
      <c r="D29" s="38"/>
      <c r="E29" s="8"/>
      <c r="F29" s="11"/>
      <c r="G29" s="11"/>
      <c r="H29" s="8"/>
    </row>
    <row r="30" spans="2:8" x14ac:dyDescent="0.25">
      <c r="B30" s="8">
        <v>26</v>
      </c>
      <c r="C30" s="38"/>
      <c r="D30" s="38"/>
      <c r="E30" s="11"/>
      <c r="F30" s="11"/>
      <c r="G30" s="11"/>
      <c r="H30" s="8"/>
    </row>
    <row r="31" spans="2:8" x14ac:dyDescent="0.25">
      <c r="B31" s="8">
        <v>27</v>
      </c>
      <c r="C31" s="5"/>
      <c r="D31" s="5"/>
      <c r="E31" s="11"/>
      <c r="F31" s="11"/>
      <c r="G31" s="11"/>
      <c r="H31" s="8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68</v>
      </c>
      <c r="E37" s="26"/>
    </row>
    <row r="38" spans="2:8" x14ac:dyDescent="0.25">
      <c r="C38" s="27" t="s">
        <v>69</v>
      </c>
      <c r="D38" s="8">
        <f>COUNTIF(E5:E34,"&lt;40")</f>
        <v>12</v>
      </c>
      <c r="E38" s="2"/>
    </row>
    <row r="39" spans="2:8" x14ac:dyDescent="0.25">
      <c r="C39" s="28" t="s">
        <v>70</v>
      </c>
      <c r="D39" s="8">
        <f>SUMPRODUCT((E5:E34&gt;=40)*(E5:E34&lt;=69))</f>
        <v>4</v>
      </c>
      <c r="E39" s="2"/>
    </row>
    <row r="40" spans="2:8" x14ac:dyDescent="0.25">
      <c r="C40" s="29" t="s">
        <v>71</v>
      </c>
      <c r="D40" s="8">
        <f>SUMPRODUCT((E5:E34&gt;=70)*(E5:E34&lt;=80))</f>
        <v>1</v>
      </c>
      <c r="E40" s="2"/>
    </row>
    <row r="41" spans="2:8" x14ac:dyDescent="0.25">
      <c r="C41" s="30" t="s">
        <v>72</v>
      </c>
      <c r="D41" s="8">
        <f>SUMPRODUCT((E5:E34&gt;=81)*(E5:E34&lt;=101))</f>
        <v>1</v>
      </c>
      <c r="E41" s="2"/>
    </row>
    <row r="42" spans="2:8" x14ac:dyDescent="0.25">
      <c r="C42" s="31" t="s">
        <v>73</v>
      </c>
      <c r="D42" s="8">
        <f>COUNTIF(E5:E34,"&gt;101")</f>
        <v>6</v>
      </c>
      <c r="E42" s="2"/>
    </row>
    <row r="43" spans="2:8" x14ac:dyDescent="0.25">
      <c r="C43" s="32" t="s">
        <v>74</v>
      </c>
      <c r="D43" s="33">
        <f>SUM(D38:D42)</f>
        <v>24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24</v>
      </c>
      <c r="E46" s="2"/>
    </row>
    <row r="49" spans="3:4" ht="45" x14ac:dyDescent="0.25">
      <c r="C49" s="11" t="s">
        <v>78</v>
      </c>
      <c r="D49" s="11" t="s">
        <v>68</v>
      </c>
    </row>
    <row r="50" spans="3:4" x14ac:dyDescent="0.25">
      <c r="C50" s="27" t="s">
        <v>69</v>
      </c>
      <c r="D50" s="8">
        <f>COUNTIF(F5:F34,"&lt;40")</f>
        <v>0</v>
      </c>
    </row>
    <row r="51" spans="3:4" x14ac:dyDescent="0.25">
      <c r="C51" s="28" t="s">
        <v>70</v>
      </c>
      <c r="D51" s="8">
        <f>SUMPRODUCT((F5:F34&gt;=40)*(F5:F34&lt;=69))</f>
        <v>0</v>
      </c>
    </row>
    <row r="52" spans="3:4" x14ac:dyDescent="0.25">
      <c r="C52" s="29" t="s">
        <v>71</v>
      </c>
      <c r="D52" s="8">
        <f>SUMPRODUCT((F5:F34&gt;=70)*(F5:F34&lt;=80))</f>
        <v>0</v>
      </c>
    </row>
    <row r="53" spans="3:4" x14ac:dyDescent="0.25">
      <c r="C53" s="30" t="s">
        <v>72</v>
      </c>
      <c r="D53" s="8">
        <f>SUMPRODUCT((F5:F34&gt;=81)*(F5:F34&lt;=101))</f>
        <v>0</v>
      </c>
    </row>
    <row r="54" spans="3:4" x14ac:dyDescent="0.25">
      <c r="C54" s="31" t="s">
        <v>73</v>
      </c>
      <c r="D54" s="8">
        <f>COUNTIF(F5:F34,"&gt;101")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68</v>
      </c>
    </row>
    <row r="62" spans="3:4" x14ac:dyDescent="0.25">
      <c r="C62" s="27" t="s">
        <v>69</v>
      </c>
      <c r="D62" s="8">
        <f>COUNTIF(G5:G34,"&lt;40")</f>
        <v>0</v>
      </c>
    </row>
    <row r="63" spans="3:4" x14ac:dyDescent="0.25">
      <c r="C63" s="28" t="s">
        <v>70</v>
      </c>
      <c r="D63" s="8">
        <f>SUMPRODUCT((G5:G34&gt;=40)*(G5:G34&lt;=69))</f>
        <v>0</v>
      </c>
    </row>
    <row r="64" spans="3:4" x14ac:dyDescent="0.25">
      <c r="C64" s="29" t="s">
        <v>71</v>
      </c>
      <c r="D64" s="8">
        <f>SUMPRODUCT((G5:G34&gt;=70)*(G5:G34&lt;=80))</f>
        <v>0</v>
      </c>
    </row>
    <row r="65" spans="3:4" x14ac:dyDescent="0.25">
      <c r="C65" s="30" t="s">
        <v>72</v>
      </c>
      <c r="D65" s="8">
        <f>SUMPRODUCT((G5:G34&gt;=81)*(G5:G34&lt;=101))</f>
        <v>0</v>
      </c>
    </row>
    <row r="66" spans="3:4" x14ac:dyDescent="0.25">
      <c r="C66" s="31" t="s">
        <v>73</v>
      </c>
      <c r="D66" s="8">
        <f>COUNTIF(G5:G34,"&gt;101")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E5:G34">
    <cfRule type="containsText" dxfId="189" priority="8" operator="containsText" text="Non évaluable">
      <formula>NOT(ISERROR(SEARCH("Non évaluable",E5)))</formula>
    </cfRule>
  </conditionalFormatting>
  <conditionalFormatting sqref="E5:G34">
    <cfRule type="containsText" dxfId="188" priority="9" operator="containsText" text="Absent">
      <formula>NOT(ISERROR(SEARCH("Absent",E5)))</formula>
    </cfRule>
  </conditionalFormatting>
  <conditionalFormatting sqref="E5:G34">
    <cfRule type="cellIs" dxfId="187" priority="10" operator="lessThan">
      <formula>40</formula>
    </cfRule>
  </conditionalFormatting>
  <conditionalFormatting sqref="E5:G34">
    <cfRule type="cellIs" dxfId="186" priority="11" operator="between">
      <formula>40</formula>
      <formula>69</formula>
    </cfRule>
  </conditionalFormatting>
  <conditionalFormatting sqref="E5:G34">
    <cfRule type="cellIs" dxfId="185" priority="12" operator="between">
      <formula>70</formula>
      <formula>80</formula>
    </cfRule>
  </conditionalFormatting>
  <conditionalFormatting sqref="E5:G34">
    <cfRule type="cellIs" dxfId="184" priority="13" operator="between">
      <formula>81</formula>
      <formula>101</formula>
    </cfRule>
  </conditionalFormatting>
  <conditionalFormatting sqref="E5:G34">
    <cfRule type="cellIs" dxfId="183" priority="14" operator="greaterThan">
      <formula>101</formula>
    </cfRule>
  </conditionalFormatting>
  <conditionalFormatting sqref="E30">
    <cfRule type="containsText" dxfId="182" priority="1" operator="containsText" text="Non évaluable">
      <formula>NOT(ISERROR(SEARCH("Non évaluable",E30)))</formula>
    </cfRule>
  </conditionalFormatting>
  <conditionalFormatting sqref="E30">
    <cfRule type="containsText" dxfId="181" priority="2" operator="containsText" text="Absent">
      <formula>NOT(ISERROR(SEARCH("Absent",E30)))</formula>
    </cfRule>
  </conditionalFormatting>
  <conditionalFormatting sqref="E30">
    <cfRule type="cellIs" dxfId="180" priority="3" operator="lessThan">
      <formula>40</formula>
    </cfRule>
  </conditionalFormatting>
  <conditionalFormatting sqref="E30">
    <cfRule type="cellIs" dxfId="179" priority="4" operator="between">
      <formula>40</formula>
      <formula>69</formula>
    </cfRule>
  </conditionalFormatting>
  <conditionalFormatting sqref="E30">
    <cfRule type="cellIs" dxfId="178" priority="5" operator="between">
      <formula>70</formula>
      <formula>80</formula>
    </cfRule>
  </conditionalFormatting>
  <conditionalFormatting sqref="E30">
    <cfRule type="cellIs" dxfId="177" priority="6" operator="between">
      <formula>81</formula>
      <formula>101</formula>
    </cfRule>
  </conditionalFormatting>
  <conditionalFormatting sqref="E30">
    <cfRule type="cellIs" dxfId="176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74" sqref="K74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138</v>
      </c>
      <c r="F2" s="3" t="s">
        <v>139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x14ac:dyDescent="0.25">
      <c r="B5" s="8">
        <v>1</v>
      </c>
      <c r="C5" s="9" t="s">
        <v>140</v>
      </c>
      <c r="D5" s="9" t="s">
        <v>141</v>
      </c>
      <c r="E5" s="10">
        <v>78</v>
      </c>
      <c r="F5" s="11"/>
      <c r="G5" s="11"/>
      <c r="H5" s="39"/>
    </row>
    <row r="6" spans="2:8" x14ac:dyDescent="0.25">
      <c r="B6" s="8">
        <v>2</v>
      </c>
      <c r="C6" s="9" t="s">
        <v>142</v>
      </c>
      <c r="D6" s="9" t="s">
        <v>143</v>
      </c>
      <c r="E6" s="10">
        <v>96</v>
      </c>
      <c r="F6" s="11"/>
      <c r="G6" s="11"/>
      <c r="H6" s="39"/>
    </row>
    <row r="7" spans="2:8" x14ac:dyDescent="0.25">
      <c r="B7" s="8">
        <v>3</v>
      </c>
      <c r="C7" s="9" t="s">
        <v>144</v>
      </c>
      <c r="D7" s="9" t="s">
        <v>145</v>
      </c>
      <c r="E7" s="10">
        <v>71</v>
      </c>
      <c r="F7" s="11"/>
      <c r="G7" s="11"/>
      <c r="H7" s="39"/>
    </row>
    <row r="8" spans="2:8" x14ac:dyDescent="0.25">
      <c r="B8" s="8">
        <v>4</v>
      </c>
      <c r="C8" s="16" t="s">
        <v>146</v>
      </c>
      <c r="D8" s="16" t="s">
        <v>147</v>
      </c>
      <c r="E8" s="17">
        <v>3</v>
      </c>
      <c r="F8" s="11"/>
      <c r="G8" s="11"/>
      <c r="H8" s="17" t="s">
        <v>148</v>
      </c>
    </row>
    <row r="9" spans="2:8" ht="15" customHeight="1" x14ac:dyDescent="0.25">
      <c r="B9" s="8">
        <v>5</v>
      </c>
      <c r="C9" s="9" t="s">
        <v>149</v>
      </c>
      <c r="D9" s="9" t="s">
        <v>150</v>
      </c>
      <c r="E9" s="10">
        <v>156</v>
      </c>
      <c r="F9" s="11"/>
      <c r="G9" s="11"/>
      <c r="H9" s="39"/>
    </row>
    <row r="10" spans="2:8" ht="30" x14ac:dyDescent="0.25">
      <c r="B10" s="8">
        <v>6</v>
      </c>
      <c r="C10" s="9" t="s">
        <v>151</v>
      </c>
      <c r="D10" s="9" t="s">
        <v>152</v>
      </c>
      <c r="E10" s="10">
        <v>152</v>
      </c>
      <c r="F10" s="11"/>
      <c r="G10" s="11"/>
      <c r="H10" s="39"/>
    </row>
    <row r="11" spans="2:8" x14ac:dyDescent="0.25">
      <c r="B11" s="8">
        <v>7</v>
      </c>
      <c r="C11" s="9" t="s">
        <v>153</v>
      </c>
      <c r="D11" s="9" t="s">
        <v>154</v>
      </c>
      <c r="E11" s="10">
        <v>74</v>
      </c>
      <c r="F11" s="11"/>
      <c r="G11" s="11"/>
      <c r="H11" s="39"/>
    </row>
    <row r="12" spans="2:8" x14ac:dyDescent="0.25">
      <c r="B12" s="8">
        <v>8</v>
      </c>
      <c r="C12" s="40" t="s">
        <v>155</v>
      </c>
      <c r="D12" s="40" t="s">
        <v>156</v>
      </c>
      <c r="E12" s="10">
        <v>123</v>
      </c>
      <c r="F12" s="11"/>
      <c r="G12" s="11"/>
      <c r="H12" s="41" t="s">
        <v>31</v>
      </c>
    </row>
    <row r="13" spans="2:8" x14ac:dyDescent="0.25">
      <c r="B13" s="8">
        <v>9</v>
      </c>
      <c r="C13" s="16" t="s">
        <v>157</v>
      </c>
      <c r="D13" s="16" t="s">
        <v>158</v>
      </c>
      <c r="E13" s="17">
        <v>4</v>
      </c>
      <c r="F13" s="11"/>
      <c r="G13" s="11"/>
      <c r="H13" s="17" t="s">
        <v>148</v>
      </c>
    </row>
    <row r="14" spans="2:8" x14ac:dyDescent="0.25">
      <c r="B14" s="8">
        <v>10</v>
      </c>
      <c r="C14" s="9" t="s">
        <v>159</v>
      </c>
      <c r="D14" s="9" t="s">
        <v>160</v>
      </c>
      <c r="E14" s="10">
        <v>114</v>
      </c>
      <c r="F14" s="11"/>
      <c r="G14" s="11"/>
      <c r="H14" s="10" t="s">
        <v>161</v>
      </c>
    </row>
    <row r="15" spans="2:8" x14ac:dyDescent="0.25">
      <c r="B15" s="8">
        <v>11</v>
      </c>
      <c r="C15" s="9" t="s">
        <v>162</v>
      </c>
      <c r="D15" s="9" t="s">
        <v>163</v>
      </c>
      <c r="E15" s="10">
        <v>96</v>
      </c>
      <c r="F15" s="11"/>
      <c r="G15" s="11"/>
      <c r="H15" s="10" t="s">
        <v>161</v>
      </c>
    </row>
    <row r="16" spans="2:8" ht="15" customHeight="1" x14ac:dyDescent="0.25">
      <c r="B16" s="8">
        <v>12</v>
      </c>
      <c r="C16" s="9" t="s">
        <v>164</v>
      </c>
      <c r="D16" s="9" t="s">
        <v>165</v>
      </c>
      <c r="E16" s="10">
        <v>53</v>
      </c>
      <c r="F16" s="11"/>
      <c r="G16" s="11"/>
      <c r="H16" s="39"/>
    </row>
    <row r="17" spans="2:8" x14ac:dyDescent="0.25">
      <c r="B17" s="8">
        <v>13</v>
      </c>
      <c r="C17" s="9" t="s">
        <v>166</v>
      </c>
      <c r="D17" s="9" t="s">
        <v>167</v>
      </c>
      <c r="E17" s="10">
        <v>115</v>
      </c>
      <c r="F17" s="11"/>
      <c r="G17" s="11"/>
      <c r="H17" s="39"/>
    </row>
    <row r="18" spans="2:8" x14ac:dyDescent="0.25">
      <c r="B18" s="8">
        <v>14</v>
      </c>
      <c r="C18" s="16" t="s">
        <v>168</v>
      </c>
      <c r="D18" s="16" t="s">
        <v>169</v>
      </c>
      <c r="E18" s="17">
        <v>13</v>
      </c>
      <c r="F18" s="11"/>
      <c r="G18" s="11"/>
      <c r="H18" s="17" t="s">
        <v>170</v>
      </c>
    </row>
    <row r="19" spans="2:8" x14ac:dyDescent="0.25">
      <c r="B19" s="8">
        <v>15</v>
      </c>
      <c r="C19" s="9" t="s">
        <v>171</v>
      </c>
      <c r="D19" s="9" t="s">
        <v>172</v>
      </c>
      <c r="E19" s="10">
        <v>168</v>
      </c>
      <c r="F19" s="11"/>
      <c r="G19" s="11"/>
      <c r="H19" s="39"/>
    </row>
    <row r="20" spans="2:8" x14ac:dyDescent="0.25">
      <c r="B20" s="8">
        <v>16</v>
      </c>
      <c r="C20" s="9" t="s">
        <v>173</v>
      </c>
      <c r="D20" s="9" t="s">
        <v>174</v>
      </c>
      <c r="E20" s="10">
        <v>47</v>
      </c>
      <c r="F20" s="11"/>
      <c r="G20" s="11"/>
      <c r="H20" s="39"/>
    </row>
    <row r="21" spans="2:8" x14ac:dyDescent="0.25">
      <c r="B21" s="8">
        <v>17</v>
      </c>
      <c r="C21" s="9" t="s">
        <v>175</v>
      </c>
      <c r="D21" s="9" t="s">
        <v>176</v>
      </c>
      <c r="E21" s="10">
        <v>95</v>
      </c>
      <c r="F21" s="11"/>
      <c r="G21" s="11"/>
      <c r="H21" s="2"/>
    </row>
    <row r="22" spans="2:8" x14ac:dyDescent="0.25">
      <c r="B22" s="8">
        <v>18</v>
      </c>
      <c r="C22" s="16" t="s">
        <v>177</v>
      </c>
      <c r="D22" s="16" t="s">
        <v>178</v>
      </c>
      <c r="E22" s="17">
        <v>61</v>
      </c>
      <c r="F22" s="11"/>
      <c r="G22" s="11"/>
      <c r="H22" s="21" t="s">
        <v>179</v>
      </c>
    </row>
    <row r="23" spans="2:8" x14ac:dyDescent="0.25">
      <c r="B23" s="8">
        <v>19</v>
      </c>
      <c r="C23" s="20" t="s">
        <v>180</v>
      </c>
      <c r="D23" s="20" t="s">
        <v>181</v>
      </c>
      <c r="E23" s="10">
        <v>46</v>
      </c>
      <c r="F23" s="11"/>
      <c r="G23" s="11"/>
      <c r="H23" s="2"/>
    </row>
    <row r="24" spans="2:8" x14ac:dyDescent="0.25">
      <c r="B24" s="8">
        <v>20</v>
      </c>
      <c r="C24" s="9" t="s">
        <v>130</v>
      </c>
      <c r="D24" s="9" t="s">
        <v>182</v>
      </c>
      <c r="E24" s="10">
        <v>149</v>
      </c>
      <c r="F24" s="11"/>
      <c r="G24" s="11"/>
      <c r="H24" s="2"/>
    </row>
    <row r="25" spans="2:8" ht="30" x14ac:dyDescent="0.25">
      <c r="B25" s="8">
        <v>21</v>
      </c>
      <c r="C25" s="9" t="s">
        <v>183</v>
      </c>
      <c r="D25" s="9" t="s">
        <v>184</v>
      </c>
      <c r="E25" s="23">
        <v>80</v>
      </c>
      <c r="F25" s="8"/>
      <c r="G25" s="8"/>
      <c r="H25" s="42" t="s">
        <v>31</v>
      </c>
    </row>
    <row r="26" spans="2:8" x14ac:dyDescent="0.25">
      <c r="B26" s="8">
        <v>22</v>
      </c>
      <c r="C26" s="9" t="s">
        <v>185</v>
      </c>
      <c r="D26" s="9" t="s">
        <v>186</v>
      </c>
      <c r="E26" s="23">
        <v>43</v>
      </c>
      <c r="F26" s="8"/>
      <c r="G26" s="8"/>
      <c r="H26" s="2"/>
    </row>
    <row r="27" spans="2:8" ht="30" x14ac:dyDescent="0.25">
      <c r="B27" s="8">
        <v>23</v>
      </c>
      <c r="C27" s="9" t="s">
        <v>187</v>
      </c>
      <c r="D27" s="9" t="s">
        <v>188</v>
      </c>
      <c r="E27" s="23">
        <v>42</v>
      </c>
      <c r="F27" s="8"/>
      <c r="G27" s="8"/>
      <c r="H27" s="8"/>
    </row>
    <row r="28" spans="2:8" x14ac:dyDescent="0.25">
      <c r="B28" s="8">
        <v>24</v>
      </c>
      <c r="C28" s="16" t="s">
        <v>31</v>
      </c>
      <c r="D28" s="16" t="s">
        <v>189</v>
      </c>
      <c r="E28" s="17">
        <v>33</v>
      </c>
      <c r="F28" s="11"/>
      <c r="G28" s="11"/>
      <c r="H28" s="21" t="s">
        <v>190</v>
      </c>
    </row>
    <row r="29" spans="2:8" x14ac:dyDescent="0.25">
      <c r="B29" s="8">
        <v>25</v>
      </c>
      <c r="C29" s="38"/>
      <c r="D29" s="38"/>
      <c r="E29" s="8"/>
      <c r="F29" s="11"/>
      <c r="G29" s="11"/>
      <c r="H29" s="8"/>
    </row>
    <row r="30" spans="2:8" x14ac:dyDescent="0.25">
      <c r="B30" s="8">
        <v>26</v>
      </c>
      <c r="C30" s="38"/>
      <c r="D30" s="38"/>
      <c r="E30" s="11"/>
      <c r="F30" s="11"/>
      <c r="G30" s="11"/>
      <c r="H30" s="8"/>
    </row>
    <row r="31" spans="2:8" x14ac:dyDescent="0.25">
      <c r="B31" s="8">
        <v>27</v>
      </c>
      <c r="C31" s="5"/>
      <c r="D31" s="5"/>
      <c r="E31" s="11"/>
      <c r="F31" s="11"/>
      <c r="G31" s="11"/>
      <c r="H31" s="8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68</v>
      </c>
      <c r="E37" s="26"/>
    </row>
    <row r="38" spans="2:8" x14ac:dyDescent="0.25">
      <c r="C38" s="27" t="s">
        <v>69</v>
      </c>
      <c r="D38" s="8">
        <f>COUNTIF(E5:E34,"&lt;40")</f>
        <v>4</v>
      </c>
      <c r="E38" s="2"/>
    </row>
    <row r="39" spans="2:8" x14ac:dyDescent="0.25">
      <c r="C39" s="28" t="s">
        <v>70</v>
      </c>
      <c r="D39" s="8">
        <f>SUMPRODUCT((E5:E34&gt;=40)*(E5:E34&lt;=69))</f>
        <v>6</v>
      </c>
      <c r="E39" s="2"/>
    </row>
    <row r="40" spans="2:8" x14ac:dyDescent="0.25">
      <c r="C40" s="29" t="s">
        <v>71</v>
      </c>
      <c r="D40" s="8">
        <f>SUMPRODUCT((E5:E34&gt;=70)*(E5:E34&lt;=80))</f>
        <v>4</v>
      </c>
      <c r="E40" s="2"/>
    </row>
    <row r="41" spans="2:8" x14ac:dyDescent="0.25">
      <c r="C41" s="30" t="s">
        <v>72</v>
      </c>
      <c r="D41" s="8">
        <f>SUMPRODUCT((E5:E34&gt;=81)*(E5:E34&lt;=101))</f>
        <v>3</v>
      </c>
      <c r="E41" s="2"/>
    </row>
    <row r="42" spans="2:8" x14ac:dyDescent="0.25">
      <c r="C42" s="31" t="s">
        <v>73</v>
      </c>
      <c r="D42" s="8">
        <f>COUNTIF(E5:E34,"&gt;101")</f>
        <v>7</v>
      </c>
      <c r="E42" s="2"/>
    </row>
    <row r="43" spans="2:8" x14ac:dyDescent="0.25">
      <c r="C43" s="32" t="s">
        <v>74</v>
      </c>
      <c r="D43" s="33">
        <f>SUM(D38:D42)</f>
        <v>24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24</v>
      </c>
      <c r="E46" s="2"/>
    </row>
    <row r="49" spans="3:4" ht="45" x14ac:dyDescent="0.25">
      <c r="C49" s="11" t="s">
        <v>78</v>
      </c>
      <c r="D49" s="11" t="s">
        <v>68</v>
      </c>
    </row>
    <row r="50" spans="3:4" x14ac:dyDescent="0.25">
      <c r="C50" s="27" t="s">
        <v>69</v>
      </c>
      <c r="D50" s="8">
        <f>COUNTIF(F5:F34,"&lt;40")</f>
        <v>0</v>
      </c>
    </row>
    <row r="51" spans="3:4" x14ac:dyDescent="0.25">
      <c r="C51" s="28" t="s">
        <v>70</v>
      </c>
      <c r="D51" s="8">
        <f>SUMPRODUCT((F5:F34&gt;=40)*(F5:F34&lt;=69))</f>
        <v>0</v>
      </c>
    </row>
    <row r="52" spans="3:4" x14ac:dyDescent="0.25">
      <c r="C52" s="29" t="s">
        <v>71</v>
      </c>
      <c r="D52" s="8">
        <f>SUMPRODUCT((F5:F34&gt;=70)*(F5:F34&lt;=80))</f>
        <v>0</v>
      </c>
    </row>
    <row r="53" spans="3:4" x14ac:dyDescent="0.25">
      <c r="C53" s="30" t="s">
        <v>72</v>
      </c>
      <c r="D53" s="8">
        <f>SUMPRODUCT((F5:F34&gt;=81)*(F5:F34&lt;=101))</f>
        <v>0</v>
      </c>
    </row>
    <row r="54" spans="3:4" x14ac:dyDescent="0.25">
      <c r="C54" s="31" t="s">
        <v>73</v>
      </c>
      <c r="D54" s="8">
        <f>COUNTIF(F5:F34,"&gt;101")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68</v>
      </c>
    </row>
    <row r="62" spans="3:4" x14ac:dyDescent="0.25">
      <c r="C62" s="27" t="s">
        <v>69</v>
      </c>
      <c r="D62" s="8">
        <f>COUNTIF(G5:G34,"&lt;40")</f>
        <v>0</v>
      </c>
    </row>
    <row r="63" spans="3:4" x14ac:dyDescent="0.25">
      <c r="C63" s="28" t="s">
        <v>70</v>
      </c>
      <c r="D63" s="8">
        <f>SUMPRODUCT((G5:G34&gt;=40)*(G5:G34&lt;=69))</f>
        <v>0</v>
      </c>
    </row>
    <row r="64" spans="3:4" x14ac:dyDescent="0.25">
      <c r="C64" s="29" t="s">
        <v>71</v>
      </c>
      <c r="D64" s="8">
        <f>SUMPRODUCT((G5:G34&gt;=70)*(G5:G34&lt;=80))</f>
        <v>0</v>
      </c>
    </row>
    <row r="65" spans="3:4" x14ac:dyDescent="0.25">
      <c r="C65" s="30" t="s">
        <v>72</v>
      </c>
      <c r="D65" s="8">
        <f>SUMPRODUCT((G5:G34&gt;=81)*(G5:G34&lt;=101))</f>
        <v>0</v>
      </c>
    </row>
    <row r="66" spans="3:4" x14ac:dyDescent="0.25">
      <c r="C66" s="31" t="s">
        <v>73</v>
      </c>
      <c r="D66" s="8">
        <f>COUNTIF(G5:G34,"&gt;101")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E5:G34">
    <cfRule type="containsText" dxfId="175" priority="8" operator="containsText" text="Non évaluable">
      <formula>NOT(ISERROR(SEARCH("Non évaluable",E5)))</formula>
    </cfRule>
  </conditionalFormatting>
  <conditionalFormatting sqref="E5:G34">
    <cfRule type="containsText" dxfId="174" priority="9" operator="containsText" text="Absent">
      <formula>NOT(ISERROR(SEARCH("Absent",E5)))</formula>
    </cfRule>
  </conditionalFormatting>
  <conditionalFormatting sqref="E5:G34">
    <cfRule type="cellIs" dxfId="173" priority="10" operator="lessThan">
      <formula>40</formula>
    </cfRule>
  </conditionalFormatting>
  <conditionalFormatting sqref="E5:G34">
    <cfRule type="cellIs" dxfId="172" priority="11" operator="between">
      <formula>40</formula>
      <formula>69</formula>
    </cfRule>
  </conditionalFormatting>
  <conditionalFormatting sqref="E5:G34">
    <cfRule type="cellIs" dxfId="171" priority="12" operator="between">
      <formula>70</formula>
      <formula>80</formula>
    </cfRule>
  </conditionalFormatting>
  <conditionalFormatting sqref="E5:G34">
    <cfRule type="cellIs" dxfId="170" priority="13" operator="between">
      <formula>81</formula>
      <formula>101</formula>
    </cfRule>
  </conditionalFormatting>
  <conditionalFormatting sqref="E5:G34">
    <cfRule type="cellIs" dxfId="169" priority="14" operator="greaterThan">
      <formula>101</formula>
    </cfRule>
  </conditionalFormatting>
  <conditionalFormatting sqref="E30">
    <cfRule type="containsText" dxfId="168" priority="1" operator="containsText" text="Non évaluable">
      <formula>NOT(ISERROR(SEARCH("Non évaluable",E30)))</formula>
    </cfRule>
  </conditionalFormatting>
  <conditionalFormatting sqref="E30">
    <cfRule type="containsText" dxfId="167" priority="2" operator="containsText" text="Absent">
      <formula>NOT(ISERROR(SEARCH("Absent",E30)))</formula>
    </cfRule>
  </conditionalFormatting>
  <conditionalFormatting sqref="E30">
    <cfRule type="cellIs" dxfId="166" priority="3" operator="lessThan">
      <formula>40</formula>
    </cfRule>
  </conditionalFormatting>
  <conditionalFormatting sqref="E30">
    <cfRule type="cellIs" dxfId="165" priority="4" operator="between">
      <formula>40</formula>
      <formula>69</formula>
    </cfRule>
  </conditionalFormatting>
  <conditionalFormatting sqref="E30">
    <cfRule type="cellIs" dxfId="164" priority="5" operator="between">
      <formula>70</formula>
      <formula>80</formula>
    </cfRule>
  </conditionalFormatting>
  <conditionalFormatting sqref="E30">
    <cfRule type="cellIs" dxfId="163" priority="6" operator="between">
      <formula>81</formula>
      <formula>101</formula>
    </cfRule>
  </conditionalFormatting>
  <conditionalFormatting sqref="E30">
    <cfRule type="cellIs" dxfId="162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37" sqref="J37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191</v>
      </c>
      <c r="F2" s="3" t="s">
        <v>192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x14ac:dyDescent="0.25">
      <c r="B5" s="8">
        <v>1</v>
      </c>
      <c r="C5" s="16" t="s">
        <v>193</v>
      </c>
      <c r="D5" s="16" t="s">
        <v>194</v>
      </c>
      <c r="E5" s="17">
        <v>16</v>
      </c>
      <c r="F5" s="11"/>
      <c r="G5" s="11"/>
      <c r="H5" s="18" t="s">
        <v>31</v>
      </c>
    </row>
    <row r="6" spans="2:8" x14ac:dyDescent="0.25">
      <c r="B6" s="8">
        <v>2</v>
      </c>
      <c r="C6" s="16" t="s">
        <v>195</v>
      </c>
      <c r="D6" s="16" t="s">
        <v>196</v>
      </c>
      <c r="E6" s="17">
        <v>36</v>
      </c>
      <c r="F6" s="11"/>
      <c r="G6" s="11"/>
      <c r="H6" s="18" t="s">
        <v>31</v>
      </c>
    </row>
    <row r="7" spans="2:8" x14ac:dyDescent="0.25">
      <c r="B7" s="8">
        <v>3</v>
      </c>
      <c r="C7" s="9" t="s">
        <v>197</v>
      </c>
      <c r="D7" s="9" t="s">
        <v>198</v>
      </c>
      <c r="E7" s="10">
        <v>46</v>
      </c>
      <c r="F7" s="11"/>
      <c r="G7" s="11"/>
      <c r="H7" s="12"/>
    </row>
    <row r="8" spans="2:8" x14ac:dyDescent="0.25">
      <c r="B8" s="8">
        <v>4</v>
      </c>
      <c r="C8" s="9" t="s">
        <v>199</v>
      </c>
      <c r="D8" s="9" t="s">
        <v>200</v>
      </c>
      <c r="E8" s="10">
        <v>66</v>
      </c>
      <c r="F8" s="11"/>
      <c r="G8" s="11"/>
      <c r="H8" s="12"/>
    </row>
    <row r="9" spans="2:8" ht="15" customHeight="1" x14ac:dyDescent="0.25">
      <c r="B9" s="8">
        <v>5</v>
      </c>
      <c r="C9" s="9" t="s">
        <v>201</v>
      </c>
      <c r="D9" s="9" t="s">
        <v>202</v>
      </c>
      <c r="E9" s="10">
        <v>61</v>
      </c>
      <c r="F9" s="11"/>
      <c r="G9" s="11"/>
      <c r="H9" s="12"/>
    </row>
    <row r="10" spans="2:8" x14ac:dyDescent="0.25">
      <c r="B10" s="8">
        <v>6</v>
      </c>
      <c r="C10" s="9" t="s">
        <v>203</v>
      </c>
      <c r="D10" s="9" t="s">
        <v>204</v>
      </c>
      <c r="E10" s="10">
        <v>63</v>
      </c>
      <c r="F10" s="11"/>
      <c r="G10" s="11"/>
      <c r="H10" s="12"/>
    </row>
    <row r="11" spans="2:8" x14ac:dyDescent="0.25">
      <c r="B11" s="8">
        <v>7</v>
      </c>
      <c r="C11" s="9" t="s">
        <v>205</v>
      </c>
      <c r="D11" s="9" t="s">
        <v>206</v>
      </c>
      <c r="E11" s="10">
        <v>114</v>
      </c>
      <c r="F11" s="11"/>
      <c r="G11" s="11"/>
      <c r="H11" s="12"/>
    </row>
    <row r="12" spans="2:8" x14ac:dyDescent="0.25">
      <c r="B12" s="8">
        <v>8</v>
      </c>
      <c r="C12" s="9" t="s">
        <v>207</v>
      </c>
      <c r="D12" s="9" t="s">
        <v>208</v>
      </c>
      <c r="E12" s="10">
        <v>60</v>
      </c>
      <c r="F12" s="11"/>
      <c r="G12" s="11"/>
      <c r="H12" s="12"/>
    </row>
    <row r="13" spans="2:8" x14ac:dyDescent="0.25">
      <c r="B13" s="8">
        <v>9</v>
      </c>
      <c r="C13" s="13" t="s">
        <v>209</v>
      </c>
      <c r="D13" s="13" t="s">
        <v>210</v>
      </c>
      <c r="E13" s="14">
        <v>0</v>
      </c>
      <c r="F13" s="11"/>
      <c r="G13" s="11"/>
      <c r="H13" s="15" t="s">
        <v>211</v>
      </c>
    </row>
    <row r="14" spans="2:8" x14ac:dyDescent="0.25">
      <c r="B14" s="8">
        <v>10</v>
      </c>
      <c r="C14" s="13" t="s">
        <v>212</v>
      </c>
      <c r="D14" s="13" t="s">
        <v>213</v>
      </c>
      <c r="E14" s="14">
        <v>0</v>
      </c>
      <c r="F14" s="11"/>
      <c r="G14" s="11"/>
      <c r="H14" s="15" t="s">
        <v>211</v>
      </c>
    </row>
    <row r="15" spans="2:8" x14ac:dyDescent="0.25">
      <c r="B15" s="8">
        <v>11</v>
      </c>
      <c r="C15" s="9" t="s">
        <v>214</v>
      </c>
      <c r="D15" s="9" t="s">
        <v>215</v>
      </c>
      <c r="E15" s="10">
        <v>63</v>
      </c>
      <c r="F15" s="11"/>
      <c r="G15" s="11"/>
      <c r="H15" s="12"/>
    </row>
    <row r="16" spans="2:8" ht="15" customHeight="1" x14ac:dyDescent="0.25">
      <c r="B16" s="8">
        <v>12</v>
      </c>
      <c r="C16" s="16" t="s">
        <v>216</v>
      </c>
      <c r="D16" s="16" t="s">
        <v>217</v>
      </c>
      <c r="E16" s="17">
        <v>28</v>
      </c>
      <c r="F16" s="11"/>
      <c r="G16" s="11"/>
      <c r="H16" s="18" t="s">
        <v>218</v>
      </c>
    </row>
    <row r="17" spans="2:8" x14ac:dyDescent="0.25">
      <c r="B17" s="8">
        <v>13</v>
      </c>
      <c r="C17" s="9" t="s">
        <v>219</v>
      </c>
      <c r="D17" s="9" t="s">
        <v>220</v>
      </c>
      <c r="E17" s="10">
        <v>142</v>
      </c>
      <c r="F17" s="11"/>
      <c r="G17" s="11"/>
      <c r="H17" s="43" t="s">
        <v>221</v>
      </c>
    </row>
    <row r="18" spans="2:8" x14ac:dyDescent="0.25">
      <c r="B18" s="8">
        <v>14</v>
      </c>
      <c r="C18" s="9" t="s">
        <v>222</v>
      </c>
      <c r="D18" s="9" t="s">
        <v>223</v>
      </c>
      <c r="E18" s="10">
        <v>112</v>
      </c>
      <c r="F18" s="11"/>
      <c r="G18" s="11"/>
      <c r="H18" s="12"/>
    </row>
    <row r="19" spans="2:8" x14ac:dyDescent="0.25">
      <c r="B19" s="8">
        <v>15</v>
      </c>
      <c r="C19" s="9" t="s">
        <v>224</v>
      </c>
      <c r="D19" s="9" t="s">
        <v>225</v>
      </c>
      <c r="E19" s="10">
        <v>71</v>
      </c>
      <c r="F19" s="11"/>
      <c r="G19" s="11"/>
      <c r="H19" s="12"/>
    </row>
    <row r="20" spans="2:8" x14ac:dyDescent="0.25">
      <c r="B20" s="8">
        <v>16</v>
      </c>
      <c r="C20" s="9" t="s">
        <v>226</v>
      </c>
      <c r="D20" s="9" t="s">
        <v>227</v>
      </c>
      <c r="E20" s="10">
        <v>113</v>
      </c>
      <c r="F20" s="11"/>
      <c r="G20" s="11"/>
      <c r="H20" s="43" t="s">
        <v>221</v>
      </c>
    </row>
    <row r="21" spans="2:8" x14ac:dyDescent="0.25">
      <c r="B21" s="8">
        <v>17</v>
      </c>
      <c r="C21" s="9" t="s">
        <v>228</v>
      </c>
      <c r="D21" s="9" t="s">
        <v>229</v>
      </c>
      <c r="E21" s="10">
        <v>160</v>
      </c>
      <c r="F21" s="11"/>
      <c r="G21" s="11"/>
      <c r="H21" s="19"/>
    </row>
    <row r="22" spans="2:8" x14ac:dyDescent="0.25">
      <c r="B22" s="8">
        <v>18</v>
      </c>
      <c r="C22" s="9" t="s">
        <v>230</v>
      </c>
      <c r="D22" s="9" t="s">
        <v>231</v>
      </c>
      <c r="E22" s="10">
        <v>63</v>
      </c>
      <c r="F22" s="11"/>
      <c r="G22" s="11"/>
      <c r="H22" s="19"/>
    </row>
    <row r="23" spans="2:8" x14ac:dyDescent="0.25">
      <c r="B23" s="8">
        <v>19</v>
      </c>
      <c r="C23" s="20" t="s">
        <v>232</v>
      </c>
      <c r="D23" s="20" t="s">
        <v>233</v>
      </c>
      <c r="E23" s="10">
        <v>119</v>
      </c>
      <c r="F23" s="11"/>
      <c r="G23" s="11"/>
      <c r="H23" s="37" t="s">
        <v>221</v>
      </c>
    </row>
    <row r="24" spans="2:8" x14ac:dyDescent="0.25">
      <c r="B24" s="8">
        <v>20</v>
      </c>
      <c r="C24" s="16" t="s">
        <v>234</v>
      </c>
      <c r="D24" s="16" t="s">
        <v>235</v>
      </c>
      <c r="E24" s="17">
        <v>42</v>
      </c>
      <c r="F24" s="11"/>
      <c r="G24" s="11"/>
      <c r="H24" s="22" t="s">
        <v>31</v>
      </c>
    </row>
    <row r="25" spans="2:8" x14ac:dyDescent="0.25">
      <c r="B25" s="8">
        <v>21</v>
      </c>
      <c r="C25" s="9" t="s">
        <v>236</v>
      </c>
      <c r="D25" s="9" t="s">
        <v>237</v>
      </c>
      <c r="E25" s="23">
        <v>53</v>
      </c>
      <c r="F25" s="8"/>
      <c r="G25" s="8"/>
      <c r="H25" s="19"/>
    </row>
    <row r="26" spans="2:8" x14ac:dyDescent="0.25">
      <c r="B26" s="8">
        <v>22</v>
      </c>
      <c r="C26" s="16" t="s">
        <v>54</v>
      </c>
      <c r="D26" s="16" t="s">
        <v>238</v>
      </c>
      <c r="E26" s="21">
        <v>18</v>
      </c>
      <c r="F26" s="8"/>
      <c r="G26" s="8"/>
      <c r="H26" s="22" t="s">
        <v>31</v>
      </c>
    </row>
    <row r="27" spans="2:8" x14ac:dyDescent="0.25">
      <c r="B27" s="8">
        <v>23</v>
      </c>
      <c r="C27" s="9" t="s">
        <v>239</v>
      </c>
      <c r="D27" s="9" t="s">
        <v>240</v>
      </c>
      <c r="E27" s="23">
        <v>88</v>
      </c>
      <c r="F27" s="8"/>
      <c r="G27" s="8"/>
      <c r="H27" s="37" t="s">
        <v>221</v>
      </c>
    </row>
    <row r="28" spans="2:8" x14ac:dyDescent="0.25">
      <c r="B28" s="8">
        <v>24</v>
      </c>
      <c r="C28" s="38"/>
      <c r="D28" s="38"/>
      <c r="E28" s="11"/>
      <c r="F28" s="11"/>
      <c r="G28" s="11"/>
      <c r="H28" s="8"/>
    </row>
    <row r="29" spans="2:8" x14ac:dyDescent="0.25">
      <c r="B29" s="8">
        <v>25</v>
      </c>
      <c r="C29" s="38"/>
      <c r="D29" s="38"/>
      <c r="E29" s="8"/>
      <c r="F29" s="11"/>
      <c r="G29" s="11"/>
      <c r="H29" s="8"/>
    </row>
    <row r="30" spans="2:8" x14ac:dyDescent="0.25">
      <c r="B30" s="8">
        <v>26</v>
      </c>
      <c r="C30" s="38"/>
      <c r="D30" s="38"/>
      <c r="E30" s="11"/>
      <c r="F30" s="11"/>
      <c r="G30" s="11"/>
      <c r="H30" s="8"/>
    </row>
    <row r="31" spans="2:8" x14ac:dyDescent="0.25">
      <c r="B31" s="8">
        <v>27</v>
      </c>
      <c r="C31" s="5"/>
      <c r="D31" s="5"/>
      <c r="E31" s="11"/>
      <c r="F31" s="11"/>
      <c r="G31" s="11"/>
      <c r="H31" s="8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68</v>
      </c>
      <c r="E37" s="26"/>
    </row>
    <row r="38" spans="2:8" x14ac:dyDescent="0.25">
      <c r="C38" s="27" t="s">
        <v>69</v>
      </c>
      <c r="D38" s="8">
        <f>COUNTIF(E5:E34,"&lt;40")</f>
        <v>6</v>
      </c>
      <c r="E38" s="2"/>
    </row>
    <row r="39" spans="2:8" x14ac:dyDescent="0.25">
      <c r="C39" s="28" t="s">
        <v>70</v>
      </c>
      <c r="D39" s="8">
        <f>SUMPRODUCT((E5:E34&gt;=40)*(E5:E34&lt;=69))</f>
        <v>9</v>
      </c>
      <c r="E39" s="2"/>
    </row>
    <row r="40" spans="2:8" x14ac:dyDescent="0.25">
      <c r="C40" s="29" t="s">
        <v>71</v>
      </c>
      <c r="D40" s="8">
        <f>SUMPRODUCT((E5:E34&gt;=70)*(E5:E34&lt;=80))</f>
        <v>1</v>
      </c>
      <c r="E40" s="2"/>
    </row>
    <row r="41" spans="2:8" x14ac:dyDescent="0.25">
      <c r="C41" s="30" t="s">
        <v>72</v>
      </c>
      <c r="D41" s="8">
        <f>SUMPRODUCT((E5:E34&gt;=81)*(E5:E34&lt;=101))</f>
        <v>1</v>
      </c>
      <c r="E41" s="2"/>
    </row>
    <row r="42" spans="2:8" x14ac:dyDescent="0.25">
      <c r="C42" s="31" t="s">
        <v>73</v>
      </c>
      <c r="D42" s="8">
        <f>COUNTIF(E5:E34,"&gt;101")</f>
        <v>6</v>
      </c>
      <c r="E42" s="2"/>
    </row>
    <row r="43" spans="2:8" x14ac:dyDescent="0.25">
      <c r="C43" s="32" t="s">
        <v>74</v>
      </c>
      <c r="D43" s="33">
        <f>SUM(D38:D42)</f>
        <v>23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23</v>
      </c>
      <c r="E46" s="2"/>
    </row>
    <row r="49" spans="3:4" ht="45" x14ac:dyDescent="0.25">
      <c r="C49" s="11" t="s">
        <v>78</v>
      </c>
      <c r="D49" s="11" t="s">
        <v>68</v>
      </c>
    </row>
    <row r="50" spans="3:4" x14ac:dyDescent="0.25">
      <c r="C50" s="27" t="s">
        <v>69</v>
      </c>
      <c r="D50" s="8">
        <f>COUNTIF(F5:F34,"&lt;40")</f>
        <v>0</v>
      </c>
    </row>
    <row r="51" spans="3:4" x14ac:dyDescent="0.25">
      <c r="C51" s="28" t="s">
        <v>70</v>
      </c>
      <c r="D51" s="8">
        <f>SUMPRODUCT((F5:F34&gt;=40)*(F5:F34&lt;=69))</f>
        <v>0</v>
      </c>
    </row>
    <row r="52" spans="3:4" x14ac:dyDescent="0.25">
      <c r="C52" s="29" t="s">
        <v>71</v>
      </c>
      <c r="D52" s="8">
        <f>SUMPRODUCT((F5:F34&gt;=70)*(F5:F34&lt;=80))</f>
        <v>0</v>
      </c>
    </row>
    <row r="53" spans="3:4" x14ac:dyDescent="0.25">
      <c r="C53" s="30" t="s">
        <v>72</v>
      </c>
      <c r="D53" s="8">
        <f>SUMPRODUCT((F5:F34&gt;=81)*(F5:F34&lt;=101))</f>
        <v>0</v>
      </c>
    </row>
    <row r="54" spans="3:4" x14ac:dyDescent="0.25">
      <c r="C54" s="31" t="s">
        <v>73</v>
      </c>
      <c r="D54" s="8">
        <f>COUNTIF(F5:F34,"&gt;101")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68</v>
      </c>
    </row>
    <row r="62" spans="3:4" x14ac:dyDescent="0.25">
      <c r="C62" s="27" t="s">
        <v>69</v>
      </c>
      <c r="D62" s="8">
        <f>COUNTIF(G5:G34,"&lt;40")</f>
        <v>0</v>
      </c>
    </row>
    <row r="63" spans="3:4" x14ac:dyDescent="0.25">
      <c r="C63" s="28" t="s">
        <v>70</v>
      </c>
      <c r="D63" s="8">
        <f>SUMPRODUCT((G5:G34&gt;=40)*(G5:G34&lt;=69))</f>
        <v>0</v>
      </c>
    </row>
    <row r="64" spans="3:4" x14ac:dyDescent="0.25">
      <c r="C64" s="29" t="s">
        <v>71</v>
      </c>
      <c r="D64" s="8">
        <f>SUMPRODUCT((G5:G34&gt;=70)*(G5:G34&lt;=80))</f>
        <v>0</v>
      </c>
    </row>
    <row r="65" spans="3:4" x14ac:dyDescent="0.25">
      <c r="C65" s="30" t="s">
        <v>72</v>
      </c>
      <c r="D65" s="8">
        <f>SUMPRODUCT((G5:G34&gt;=81)*(G5:G34&lt;=101))</f>
        <v>0</v>
      </c>
    </row>
    <row r="66" spans="3:4" x14ac:dyDescent="0.25">
      <c r="C66" s="31" t="s">
        <v>73</v>
      </c>
      <c r="D66" s="8">
        <f>COUNTIF(G5:G34,"&gt;101")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E5:G34">
    <cfRule type="containsText" dxfId="161" priority="8" operator="containsText" text="Non évaluable">
      <formula>NOT(ISERROR(SEARCH("Non évaluable",E5)))</formula>
    </cfRule>
  </conditionalFormatting>
  <conditionalFormatting sqref="E5:G34">
    <cfRule type="containsText" dxfId="160" priority="9" operator="containsText" text="Absent">
      <formula>NOT(ISERROR(SEARCH("Absent",E5)))</formula>
    </cfRule>
  </conditionalFormatting>
  <conditionalFormatting sqref="E5:G34">
    <cfRule type="cellIs" dxfId="159" priority="10" operator="lessThan">
      <formula>40</formula>
    </cfRule>
  </conditionalFormatting>
  <conditionalFormatting sqref="E5:G34">
    <cfRule type="cellIs" dxfId="158" priority="11" operator="between">
      <formula>40</formula>
      <formula>69</formula>
    </cfRule>
  </conditionalFormatting>
  <conditionalFormatting sqref="E5:G34">
    <cfRule type="cellIs" dxfId="157" priority="12" operator="between">
      <formula>70</formula>
      <formula>80</formula>
    </cfRule>
  </conditionalFormatting>
  <conditionalFormatting sqref="E5:G34">
    <cfRule type="cellIs" dxfId="156" priority="13" operator="between">
      <formula>81</formula>
      <formula>101</formula>
    </cfRule>
  </conditionalFormatting>
  <conditionalFormatting sqref="E5:G34">
    <cfRule type="cellIs" dxfId="155" priority="14" operator="greaterThan">
      <formula>101</formula>
    </cfRule>
  </conditionalFormatting>
  <conditionalFormatting sqref="E30">
    <cfRule type="containsText" dxfId="154" priority="1" operator="containsText" text="Non évaluable">
      <formula>NOT(ISERROR(SEARCH("Non évaluable",E30)))</formula>
    </cfRule>
  </conditionalFormatting>
  <conditionalFormatting sqref="E30">
    <cfRule type="containsText" dxfId="153" priority="2" operator="containsText" text="Absent">
      <formula>NOT(ISERROR(SEARCH("Absent",E30)))</formula>
    </cfRule>
  </conditionalFormatting>
  <conditionalFormatting sqref="E30">
    <cfRule type="cellIs" dxfId="152" priority="3" operator="lessThan">
      <formula>40</formula>
    </cfRule>
  </conditionalFormatting>
  <conditionalFormatting sqref="E30">
    <cfRule type="cellIs" dxfId="151" priority="4" operator="between">
      <formula>40</formula>
      <formula>69</formula>
    </cfRule>
  </conditionalFormatting>
  <conditionalFormatting sqref="E30">
    <cfRule type="cellIs" dxfId="150" priority="5" operator="between">
      <formula>70</formula>
      <formula>80</formula>
    </cfRule>
  </conditionalFormatting>
  <conditionalFormatting sqref="E30">
    <cfRule type="cellIs" dxfId="149" priority="6" operator="between">
      <formula>81</formula>
      <formula>101</formula>
    </cfRule>
  </conditionalFormatting>
  <conditionalFormatting sqref="E30">
    <cfRule type="cellIs" dxfId="148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63" sqref="K6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241</v>
      </c>
      <c r="F2" s="5" t="s">
        <v>2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x14ac:dyDescent="0.25">
      <c r="B5" s="8">
        <v>1</v>
      </c>
      <c r="C5" s="16" t="s">
        <v>242</v>
      </c>
      <c r="D5" s="16" t="s">
        <v>243</v>
      </c>
      <c r="E5" s="17">
        <v>27</v>
      </c>
      <c r="F5" s="11"/>
      <c r="G5" s="11"/>
      <c r="H5" s="18" t="s">
        <v>244</v>
      </c>
    </row>
    <row r="6" spans="2:8" x14ac:dyDescent="0.25">
      <c r="B6" s="8">
        <v>2</v>
      </c>
      <c r="C6" s="9" t="s">
        <v>245</v>
      </c>
      <c r="D6" s="9" t="s">
        <v>246</v>
      </c>
      <c r="E6" s="10">
        <v>153</v>
      </c>
      <c r="F6" s="11"/>
      <c r="G6" s="11"/>
      <c r="H6" s="12"/>
    </row>
    <row r="7" spans="2:8" ht="30" x14ac:dyDescent="0.25">
      <c r="B7" s="8">
        <v>3</v>
      </c>
      <c r="C7" s="9" t="s">
        <v>247</v>
      </c>
      <c r="D7" s="9" t="s">
        <v>248</v>
      </c>
      <c r="E7" s="10">
        <v>67</v>
      </c>
      <c r="F7" s="11"/>
      <c r="G7" s="11"/>
      <c r="H7" s="43" t="s">
        <v>249</v>
      </c>
    </row>
    <row r="8" spans="2:8" x14ac:dyDescent="0.25">
      <c r="B8" s="8">
        <v>4</v>
      </c>
      <c r="C8" s="16" t="s">
        <v>250</v>
      </c>
      <c r="D8" s="16" t="s">
        <v>251</v>
      </c>
      <c r="E8" s="17">
        <v>7</v>
      </c>
      <c r="F8" s="11"/>
      <c r="G8" s="11"/>
      <c r="H8" s="18" t="s">
        <v>252</v>
      </c>
    </row>
    <row r="9" spans="2:8" ht="15" customHeight="1" x14ac:dyDescent="0.25">
      <c r="B9" s="8">
        <v>5</v>
      </c>
      <c r="C9" s="9" t="s">
        <v>253</v>
      </c>
      <c r="D9" s="9" t="s">
        <v>254</v>
      </c>
      <c r="E9" s="10">
        <v>48</v>
      </c>
      <c r="F9" s="11"/>
      <c r="G9" s="11"/>
      <c r="H9" s="12"/>
    </row>
    <row r="10" spans="2:8" x14ac:dyDescent="0.25">
      <c r="B10" s="8">
        <v>6</v>
      </c>
      <c r="C10" s="9" t="s">
        <v>255</v>
      </c>
      <c r="D10" s="9" t="s">
        <v>256</v>
      </c>
      <c r="E10" s="10">
        <v>102</v>
      </c>
      <c r="F10" s="11"/>
      <c r="G10" s="11"/>
      <c r="H10" s="12"/>
    </row>
    <row r="11" spans="2:8" x14ac:dyDescent="0.25">
      <c r="B11" s="8">
        <v>7</v>
      </c>
      <c r="C11" s="9" t="s">
        <v>257</v>
      </c>
      <c r="D11" s="9" t="s">
        <v>258</v>
      </c>
      <c r="E11" s="10">
        <v>83</v>
      </c>
      <c r="F11" s="11"/>
      <c r="G11" s="11"/>
      <c r="H11" s="43" t="s">
        <v>259</v>
      </c>
    </row>
    <row r="12" spans="2:8" x14ac:dyDescent="0.25">
      <c r="B12" s="8">
        <v>8</v>
      </c>
      <c r="C12" s="9" t="s">
        <v>260</v>
      </c>
      <c r="D12" s="9" t="s">
        <v>261</v>
      </c>
      <c r="E12" s="10">
        <v>149</v>
      </c>
      <c r="F12" s="11"/>
      <c r="G12" s="11"/>
      <c r="H12" s="43" t="s">
        <v>262</v>
      </c>
    </row>
    <row r="13" spans="2:8" x14ac:dyDescent="0.25">
      <c r="B13" s="8">
        <v>9</v>
      </c>
      <c r="C13" s="9" t="s">
        <v>263</v>
      </c>
      <c r="D13" s="9" t="s">
        <v>264</v>
      </c>
      <c r="E13" s="10">
        <v>142</v>
      </c>
      <c r="F13" s="11"/>
      <c r="G13" s="11"/>
      <c r="H13" s="12"/>
    </row>
    <row r="14" spans="2:8" x14ac:dyDescent="0.25">
      <c r="B14" s="8">
        <v>10</v>
      </c>
      <c r="C14" s="9" t="s">
        <v>265</v>
      </c>
      <c r="D14" s="9" t="s">
        <v>266</v>
      </c>
      <c r="E14" s="10">
        <v>113</v>
      </c>
      <c r="F14" s="11"/>
      <c r="G14" s="11"/>
      <c r="H14" s="12"/>
    </row>
    <row r="15" spans="2:8" x14ac:dyDescent="0.25">
      <c r="B15" s="8">
        <v>11</v>
      </c>
      <c r="C15" s="9" t="s">
        <v>267</v>
      </c>
      <c r="D15" s="9" t="s">
        <v>208</v>
      </c>
      <c r="E15" s="10">
        <v>163</v>
      </c>
      <c r="F15" s="11"/>
      <c r="G15" s="11"/>
      <c r="H15" s="12"/>
    </row>
    <row r="16" spans="2:8" ht="15" customHeight="1" x14ac:dyDescent="0.25">
      <c r="B16" s="8">
        <v>12</v>
      </c>
      <c r="C16" s="9" t="s">
        <v>268</v>
      </c>
      <c r="D16" s="9" t="s">
        <v>124</v>
      </c>
      <c r="E16" s="10">
        <v>127</v>
      </c>
      <c r="F16" s="11"/>
      <c r="G16" s="11"/>
      <c r="H16" s="12"/>
    </row>
    <row r="17" spans="2:8" x14ac:dyDescent="0.25">
      <c r="B17" s="8">
        <v>13</v>
      </c>
      <c r="C17" s="9" t="s">
        <v>25</v>
      </c>
      <c r="D17" s="9" t="s">
        <v>269</v>
      </c>
      <c r="E17" s="10">
        <v>93</v>
      </c>
      <c r="F17" s="11"/>
      <c r="G17" s="11"/>
      <c r="H17" s="43" t="s">
        <v>270</v>
      </c>
    </row>
    <row r="18" spans="2:8" x14ac:dyDescent="0.25">
      <c r="B18" s="8">
        <v>14</v>
      </c>
      <c r="C18" s="9" t="s">
        <v>271</v>
      </c>
      <c r="D18" s="9" t="s">
        <v>272</v>
      </c>
      <c r="E18" s="10">
        <v>61</v>
      </c>
      <c r="F18" s="11"/>
      <c r="G18" s="11"/>
      <c r="H18" s="12"/>
    </row>
    <row r="19" spans="2:8" x14ac:dyDescent="0.25">
      <c r="B19" s="8">
        <v>15</v>
      </c>
      <c r="C19" s="9" t="s">
        <v>273</v>
      </c>
      <c r="D19" s="9" t="s">
        <v>274</v>
      </c>
      <c r="E19" s="10">
        <v>105</v>
      </c>
      <c r="F19" s="11"/>
      <c r="G19" s="11"/>
      <c r="H19" s="12"/>
    </row>
    <row r="20" spans="2:8" x14ac:dyDescent="0.25">
      <c r="B20" s="8">
        <v>16</v>
      </c>
      <c r="C20" s="9" t="s">
        <v>275</v>
      </c>
      <c r="D20" s="9" t="s">
        <v>276</v>
      </c>
      <c r="E20" s="10">
        <v>52</v>
      </c>
      <c r="F20" s="11"/>
      <c r="G20" s="11"/>
      <c r="H20" s="12"/>
    </row>
    <row r="21" spans="2:8" x14ac:dyDescent="0.25">
      <c r="B21" s="8">
        <v>17</v>
      </c>
      <c r="C21" s="9" t="s">
        <v>277</v>
      </c>
      <c r="D21" s="9" t="s">
        <v>278</v>
      </c>
      <c r="E21" s="10">
        <v>114</v>
      </c>
      <c r="F21" s="11"/>
      <c r="G21" s="11"/>
      <c r="H21" s="19"/>
    </row>
    <row r="22" spans="2:8" x14ac:dyDescent="0.25">
      <c r="B22" s="8">
        <v>18</v>
      </c>
      <c r="C22" s="9" t="s">
        <v>279</v>
      </c>
      <c r="D22" s="9" t="s">
        <v>280</v>
      </c>
      <c r="E22" s="10">
        <v>51</v>
      </c>
      <c r="F22" s="11"/>
      <c r="G22" s="11"/>
      <c r="H22" s="19"/>
    </row>
    <row r="23" spans="2:8" x14ac:dyDescent="0.25">
      <c r="B23" s="8">
        <v>19</v>
      </c>
      <c r="C23" s="20" t="s">
        <v>281</v>
      </c>
      <c r="D23" s="20" t="s">
        <v>282</v>
      </c>
      <c r="E23" s="10">
        <v>100</v>
      </c>
      <c r="F23" s="11"/>
      <c r="G23" s="11"/>
      <c r="H23" s="19"/>
    </row>
    <row r="24" spans="2:8" x14ac:dyDescent="0.25">
      <c r="B24" s="8">
        <v>20</v>
      </c>
      <c r="C24" s="9" t="s">
        <v>283</v>
      </c>
      <c r="D24" s="9" t="s">
        <v>284</v>
      </c>
      <c r="E24" s="10">
        <v>175</v>
      </c>
      <c r="F24" s="11"/>
      <c r="G24" s="11"/>
      <c r="H24" s="19"/>
    </row>
    <row r="25" spans="2:8" x14ac:dyDescent="0.25">
      <c r="B25" s="8">
        <v>21</v>
      </c>
      <c r="C25" s="9" t="s">
        <v>285</v>
      </c>
      <c r="D25" s="9" t="s">
        <v>286</v>
      </c>
      <c r="E25" s="23">
        <v>77</v>
      </c>
      <c r="F25" s="8"/>
      <c r="G25" s="8"/>
      <c r="H25" s="19"/>
    </row>
    <row r="26" spans="2:8" x14ac:dyDescent="0.25">
      <c r="B26" s="8">
        <v>22</v>
      </c>
      <c r="C26" s="9" t="s">
        <v>287</v>
      </c>
      <c r="D26" s="9" t="s">
        <v>288</v>
      </c>
      <c r="E26" s="23">
        <v>72</v>
      </c>
      <c r="F26" s="8"/>
      <c r="G26" s="8"/>
      <c r="H26" s="19"/>
    </row>
    <row r="27" spans="2:8" x14ac:dyDescent="0.25">
      <c r="B27" s="8">
        <v>23</v>
      </c>
      <c r="C27" s="9" t="s">
        <v>289</v>
      </c>
      <c r="D27" s="9" t="s">
        <v>290</v>
      </c>
      <c r="E27" s="23">
        <v>104</v>
      </c>
      <c r="F27" s="8"/>
      <c r="G27" s="8"/>
      <c r="H27" s="19"/>
    </row>
    <row r="28" spans="2:8" x14ac:dyDescent="0.25">
      <c r="B28" s="8">
        <v>24</v>
      </c>
      <c r="C28" s="9" t="s">
        <v>291</v>
      </c>
      <c r="D28" s="9" t="s">
        <v>292</v>
      </c>
      <c r="E28" s="10">
        <v>165</v>
      </c>
      <c r="F28" s="11"/>
      <c r="G28" s="11"/>
      <c r="H28" s="19"/>
    </row>
    <row r="29" spans="2:8" x14ac:dyDescent="0.25">
      <c r="B29" s="8">
        <v>25</v>
      </c>
      <c r="C29" s="9" t="s">
        <v>293</v>
      </c>
      <c r="D29" s="9" t="s">
        <v>294</v>
      </c>
      <c r="E29" s="23">
        <v>164</v>
      </c>
      <c r="F29" s="11"/>
      <c r="G29" s="11"/>
      <c r="H29" s="19"/>
    </row>
    <row r="30" spans="2:8" x14ac:dyDescent="0.25">
      <c r="B30" s="8">
        <v>26</v>
      </c>
      <c r="C30" s="9" t="s">
        <v>295</v>
      </c>
      <c r="D30" s="9" t="s">
        <v>296</v>
      </c>
      <c r="E30" s="10">
        <v>108</v>
      </c>
      <c r="F30" s="11"/>
      <c r="G30" s="11"/>
      <c r="H30" s="19"/>
    </row>
    <row r="31" spans="2:8" x14ac:dyDescent="0.25">
      <c r="B31" s="8">
        <v>27</v>
      </c>
      <c r="C31" s="20" t="s">
        <v>297</v>
      </c>
      <c r="D31" s="20" t="s">
        <v>298</v>
      </c>
      <c r="E31" s="10">
        <v>96</v>
      </c>
      <c r="F31" s="11"/>
      <c r="G31" s="11"/>
      <c r="H31" s="19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299</v>
      </c>
      <c r="E37" s="26"/>
    </row>
    <row r="38" spans="2:8" x14ac:dyDescent="0.25">
      <c r="C38" s="27" t="s">
        <v>69</v>
      </c>
      <c r="D38" s="8">
        <f>COUNTIF(E5:E34,"&lt;40")</f>
        <v>2</v>
      </c>
      <c r="E38" s="2"/>
    </row>
    <row r="39" spans="2:8" x14ac:dyDescent="0.25">
      <c r="C39" s="28" t="s">
        <v>70</v>
      </c>
      <c r="D39" s="8">
        <f>SUMPRODUCT((E5:E34&gt;=40)*(E5:E34&lt;=69))</f>
        <v>5</v>
      </c>
      <c r="E39" s="2"/>
    </row>
    <row r="40" spans="2:8" x14ac:dyDescent="0.25">
      <c r="C40" s="29" t="s">
        <v>71</v>
      </c>
      <c r="D40" s="8">
        <f>SUMPRODUCT((E5:E34&gt;=70)*(E5:E34&lt;=80))</f>
        <v>2</v>
      </c>
      <c r="E40" s="2"/>
    </row>
    <row r="41" spans="2:8" x14ac:dyDescent="0.25">
      <c r="C41" s="30" t="s">
        <v>72</v>
      </c>
      <c r="D41" s="8">
        <f>SUMPRODUCT((E5:E34&gt;=81)*(E5:E34&lt;=101))</f>
        <v>4</v>
      </c>
      <c r="E41" s="2"/>
    </row>
    <row r="42" spans="2:8" x14ac:dyDescent="0.25">
      <c r="C42" s="31" t="s">
        <v>73</v>
      </c>
      <c r="D42" s="8">
        <f>COUNTIF(E5:E34,"&gt;101")</f>
        <v>14</v>
      </c>
      <c r="E42" s="2"/>
    </row>
    <row r="43" spans="2:8" x14ac:dyDescent="0.25">
      <c r="C43" s="32" t="s">
        <v>74</v>
      </c>
      <c r="D43" s="33">
        <f>SUM(D38:D42)</f>
        <v>27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27</v>
      </c>
      <c r="E46" s="2"/>
    </row>
    <row r="49" spans="3:4" ht="45" x14ac:dyDescent="0.25">
      <c r="C49" s="11" t="s">
        <v>78</v>
      </c>
      <c r="D49" s="11" t="s">
        <v>299</v>
      </c>
    </row>
    <row r="50" spans="3:4" x14ac:dyDescent="0.25">
      <c r="C50" s="27" t="s">
        <v>69</v>
      </c>
      <c r="D50" s="8">
        <f>COUNTIF(F5:F34,"&lt;40")</f>
        <v>0</v>
      </c>
    </row>
    <row r="51" spans="3:4" x14ac:dyDescent="0.25">
      <c r="C51" s="28" t="s">
        <v>70</v>
      </c>
      <c r="D51" s="8">
        <f>SUMPRODUCT((F5:F34&gt;=40)*(F5:F34&lt;=69))</f>
        <v>0</v>
      </c>
    </row>
    <row r="52" spans="3:4" x14ac:dyDescent="0.25">
      <c r="C52" s="29" t="s">
        <v>71</v>
      </c>
      <c r="D52" s="8">
        <f>SUMPRODUCT((F5:F34&gt;=70)*(F5:F34&lt;=80))</f>
        <v>0</v>
      </c>
    </row>
    <row r="53" spans="3:4" x14ac:dyDescent="0.25">
      <c r="C53" s="30" t="s">
        <v>72</v>
      </c>
      <c r="D53" s="8">
        <f>SUMPRODUCT((F5:F34&gt;=81)*(F5:F34&lt;=101))</f>
        <v>0</v>
      </c>
    </row>
    <row r="54" spans="3:4" x14ac:dyDescent="0.25">
      <c r="C54" s="31" t="s">
        <v>73</v>
      </c>
      <c r="D54" s="8">
        <f>COUNTIF(F5:F34,"&gt;101")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299</v>
      </c>
    </row>
    <row r="62" spans="3:4" x14ac:dyDescent="0.25">
      <c r="C62" s="27" t="s">
        <v>69</v>
      </c>
      <c r="D62" s="8">
        <f>COUNTIF(G5:G34,"&lt;40")</f>
        <v>0</v>
      </c>
    </row>
    <row r="63" spans="3:4" x14ac:dyDescent="0.25">
      <c r="C63" s="28" t="s">
        <v>70</v>
      </c>
      <c r="D63" s="8">
        <f>SUMPRODUCT((G5:G34&gt;=40)*(G5:G34&lt;=69))</f>
        <v>0</v>
      </c>
    </row>
    <row r="64" spans="3:4" x14ac:dyDescent="0.25">
      <c r="C64" s="29" t="s">
        <v>71</v>
      </c>
      <c r="D64" s="8">
        <f>SUMPRODUCT((G5:G34&gt;=70)*(G5:G34&lt;=80))</f>
        <v>0</v>
      </c>
    </row>
    <row r="65" spans="3:4" x14ac:dyDescent="0.25">
      <c r="C65" s="30" t="s">
        <v>72</v>
      </c>
      <c r="D65" s="8">
        <f>SUMPRODUCT((G5:G34&gt;=81)*(G5:G34&lt;=101))</f>
        <v>0</v>
      </c>
    </row>
    <row r="66" spans="3:4" x14ac:dyDescent="0.25">
      <c r="C66" s="31" t="s">
        <v>73</v>
      </c>
      <c r="D66" s="8">
        <f>COUNTIF(G5:G34,"&gt;101")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E5:G34">
    <cfRule type="containsText" dxfId="147" priority="8" operator="containsText" text="Non évaluable">
      <formula>NOT(ISERROR(SEARCH("Non évaluable",E5)))</formula>
    </cfRule>
  </conditionalFormatting>
  <conditionalFormatting sqref="E5:G34">
    <cfRule type="containsText" dxfId="146" priority="9" operator="containsText" text="Absent">
      <formula>NOT(ISERROR(SEARCH("Absent",E5)))</formula>
    </cfRule>
  </conditionalFormatting>
  <conditionalFormatting sqref="E5:G34">
    <cfRule type="cellIs" dxfId="145" priority="10" operator="lessThan">
      <formula>40</formula>
    </cfRule>
  </conditionalFormatting>
  <conditionalFormatting sqref="E5:G34">
    <cfRule type="cellIs" dxfId="144" priority="11" operator="between">
      <formula>40</formula>
      <formula>69</formula>
    </cfRule>
  </conditionalFormatting>
  <conditionalFormatting sqref="E5:G34">
    <cfRule type="cellIs" dxfId="143" priority="12" operator="between">
      <formula>70</formula>
      <formula>80</formula>
    </cfRule>
  </conditionalFormatting>
  <conditionalFormatting sqref="E5:G34">
    <cfRule type="cellIs" dxfId="142" priority="13" operator="between">
      <formula>81</formula>
      <formula>101</formula>
    </cfRule>
  </conditionalFormatting>
  <conditionalFormatting sqref="E5:G34">
    <cfRule type="cellIs" dxfId="141" priority="14" operator="greaterThan">
      <formula>101</formula>
    </cfRule>
  </conditionalFormatting>
  <conditionalFormatting sqref="E30">
    <cfRule type="containsText" dxfId="140" priority="1" operator="containsText" text="Non évaluable">
      <formula>NOT(ISERROR(SEARCH("Non évaluable",E30)))</formula>
    </cfRule>
  </conditionalFormatting>
  <conditionalFormatting sqref="E30">
    <cfRule type="containsText" dxfId="139" priority="2" operator="containsText" text="Absent">
      <formula>NOT(ISERROR(SEARCH("Absent",E30)))</formula>
    </cfRule>
  </conditionalFormatting>
  <conditionalFormatting sqref="E30">
    <cfRule type="cellIs" dxfId="138" priority="3" operator="lessThan">
      <formula>40</formula>
    </cfRule>
  </conditionalFormatting>
  <conditionalFormatting sqref="E30">
    <cfRule type="cellIs" dxfId="137" priority="4" operator="between">
      <formula>40</formula>
      <formula>69</formula>
    </cfRule>
  </conditionalFormatting>
  <conditionalFormatting sqref="E30">
    <cfRule type="cellIs" dxfId="136" priority="5" operator="between">
      <formula>70</formula>
      <formula>80</formula>
    </cfRule>
  </conditionalFormatting>
  <conditionalFormatting sqref="E30">
    <cfRule type="cellIs" dxfId="135" priority="6" operator="between">
      <formula>81</formula>
      <formula>101</formula>
    </cfRule>
  </conditionalFormatting>
  <conditionalFormatting sqref="E30">
    <cfRule type="cellIs" dxfId="134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I72" sqref="I7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300</v>
      </c>
      <c r="D2" s="4" t="s">
        <v>301</v>
      </c>
      <c r="F2" s="3" t="s">
        <v>302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x14ac:dyDescent="0.25">
      <c r="B5" s="8">
        <v>1</v>
      </c>
      <c r="C5" s="16" t="s">
        <v>303</v>
      </c>
      <c r="D5" s="16" t="s">
        <v>304</v>
      </c>
      <c r="E5" s="17">
        <v>18</v>
      </c>
      <c r="F5" s="11"/>
      <c r="G5" s="11"/>
      <c r="H5" s="18" t="s">
        <v>305</v>
      </c>
    </row>
    <row r="6" spans="2:8" x14ac:dyDescent="0.25">
      <c r="B6" s="8">
        <v>2</v>
      </c>
      <c r="C6" s="9" t="s">
        <v>142</v>
      </c>
      <c r="D6" s="9" t="s">
        <v>306</v>
      </c>
      <c r="E6" s="10">
        <v>142</v>
      </c>
      <c r="F6" s="11"/>
      <c r="G6" s="11"/>
      <c r="H6" s="12"/>
    </row>
    <row r="7" spans="2:8" x14ac:dyDescent="0.25">
      <c r="B7" s="8">
        <v>3</v>
      </c>
      <c r="C7" s="9" t="s">
        <v>307</v>
      </c>
      <c r="D7" s="9" t="s">
        <v>308</v>
      </c>
      <c r="E7" s="10">
        <v>152</v>
      </c>
      <c r="F7" s="11"/>
      <c r="G7" s="11"/>
      <c r="H7" s="12"/>
    </row>
    <row r="8" spans="2:8" x14ac:dyDescent="0.25">
      <c r="B8" s="8">
        <v>4</v>
      </c>
      <c r="C8" s="9" t="s">
        <v>309</v>
      </c>
      <c r="D8" s="9" t="s">
        <v>310</v>
      </c>
      <c r="E8" s="10">
        <v>101</v>
      </c>
      <c r="F8" s="11"/>
      <c r="G8" s="11"/>
      <c r="H8" s="12"/>
    </row>
    <row r="9" spans="2:8" ht="15" customHeight="1" x14ac:dyDescent="0.25">
      <c r="B9" s="8">
        <v>5</v>
      </c>
      <c r="C9" s="9" t="s">
        <v>311</v>
      </c>
      <c r="D9" s="9" t="s">
        <v>312</v>
      </c>
      <c r="E9" s="10">
        <v>67</v>
      </c>
      <c r="F9" s="11"/>
      <c r="G9" s="11"/>
      <c r="H9" s="12"/>
    </row>
    <row r="10" spans="2:8" x14ac:dyDescent="0.25">
      <c r="B10" s="8">
        <v>6</v>
      </c>
      <c r="C10" s="9" t="s">
        <v>313</v>
      </c>
      <c r="D10" s="9" t="s">
        <v>314</v>
      </c>
      <c r="E10" s="10">
        <v>111</v>
      </c>
      <c r="F10" s="11"/>
      <c r="G10" s="11"/>
      <c r="H10" s="43"/>
    </row>
    <row r="11" spans="2:8" x14ac:dyDescent="0.25">
      <c r="B11" s="8">
        <v>7</v>
      </c>
      <c r="C11" s="9" t="s">
        <v>315</v>
      </c>
      <c r="D11" s="9" t="s">
        <v>316</v>
      </c>
      <c r="E11" s="10">
        <v>60</v>
      </c>
      <c r="F11" s="11"/>
      <c r="G11" s="11"/>
      <c r="H11" s="12"/>
    </row>
    <row r="12" spans="2:8" x14ac:dyDescent="0.25">
      <c r="B12" s="8">
        <v>8</v>
      </c>
      <c r="C12" s="9" t="s">
        <v>317</v>
      </c>
      <c r="D12" s="9" t="s">
        <v>318</v>
      </c>
      <c r="E12" s="10">
        <v>101</v>
      </c>
      <c r="F12" s="11"/>
      <c r="G12" s="11"/>
      <c r="H12" s="12"/>
    </row>
    <row r="13" spans="2:8" x14ac:dyDescent="0.25">
      <c r="B13" s="8">
        <v>9</v>
      </c>
      <c r="C13" s="40" t="s">
        <v>319</v>
      </c>
      <c r="D13" s="40" t="s">
        <v>320</v>
      </c>
      <c r="E13" s="10">
        <v>93</v>
      </c>
      <c r="F13" s="11"/>
      <c r="G13" s="11"/>
      <c r="H13" s="44" t="s">
        <v>31</v>
      </c>
    </row>
    <row r="14" spans="2:8" x14ac:dyDescent="0.25">
      <c r="B14" s="8">
        <v>10</v>
      </c>
      <c r="C14" s="9" t="s">
        <v>30</v>
      </c>
      <c r="D14" s="9" t="s">
        <v>321</v>
      </c>
      <c r="E14" s="10">
        <v>53</v>
      </c>
      <c r="F14" s="11"/>
      <c r="G14" s="11"/>
      <c r="H14" s="12"/>
    </row>
    <row r="15" spans="2:8" x14ac:dyDescent="0.25">
      <c r="B15" s="8">
        <v>11</v>
      </c>
      <c r="C15" s="9" t="s">
        <v>322</v>
      </c>
      <c r="D15" s="9" t="s">
        <v>323</v>
      </c>
      <c r="E15" s="10">
        <v>140</v>
      </c>
      <c r="F15" s="11"/>
      <c r="G15" s="11"/>
      <c r="H15" s="43" t="s">
        <v>324</v>
      </c>
    </row>
    <row r="16" spans="2:8" ht="15" customHeight="1" x14ac:dyDescent="0.25">
      <c r="B16" s="8">
        <v>12</v>
      </c>
      <c r="C16" s="9" t="s">
        <v>325</v>
      </c>
      <c r="D16" s="9" t="s">
        <v>326</v>
      </c>
      <c r="E16" s="10">
        <v>133</v>
      </c>
      <c r="F16" s="11"/>
      <c r="G16" s="11"/>
      <c r="H16" s="12"/>
    </row>
    <row r="17" spans="2:8" x14ac:dyDescent="0.25">
      <c r="B17" s="8">
        <v>13</v>
      </c>
      <c r="C17" s="9" t="s">
        <v>327</v>
      </c>
      <c r="D17" s="9" t="s">
        <v>328</v>
      </c>
      <c r="E17" s="10">
        <v>61</v>
      </c>
      <c r="F17" s="11"/>
      <c r="G17" s="11"/>
      <c r="H17" s="12"/>
    </row>
    <row r="18" spans="2:8" x14ac:dyDescent="0.25">
      <c r="B18" s="8">
        <v>14</v>
      </c>
      <c r="C18" s="9" t="s">
        <v>329</v>
      </c>
      <c r="D18" s="9" t="s">
        <v>330</v>
      </c>
      <c r="E18" s="10">
        <v>114</v>
      </c>
      <c r="F18" s="11"/>
      <c r="G18" s="11"/>
      <c r="H18" s="12"/>
    </row>
    <row r="19" spans="2:8" x14ac:dyDescent="0.25">
      <c r="B19" s="8">
        <v>15</v>
      </c>
      <c r="C19" s="9" t="s">
        <v>331</v>
      </c>
      <c r="D19" s="9" t="s">
        <v>332</v>
      </c>
      <c r="E19" s="10">
        <v>66</v>
      </c>
      <c r="F19" s="11"/>
      <c r="G19" s="11"/>
      <c r="H19" s="12"/>
    </row>
    <row r="20" spans="2:8" x14ac:dyDescent="0.25">
      <c r="B20" s="8">
        <v>16</v>
      </c>
      <c r="C20" s="9" t="s">
        <v>333</v>
      </c>
      <c r="D20" s="9" t="s">
        <v>156</v>
      </c>
      <c r="E20" s="10">
        <v>120</v>
      </c>
      <c r="F20" s="11"/>
      <c r="G20" s="11"/>
      <c r="H20" s="12"/>
    </row>
    <row r="21" spans="2:8" x14ac:dyDescent="0.25">
      <c r="B21" s="8">
        <v>17</v>
      </c>
      <c r="C21" s="9" t="s">
        <v>334</v>
      </c>
      <c r="D21" s="9" t="s">
        <v>335</v>
      </c>
      <c r="E21" s="10">
        <v>95</v>
      </c>
      <c r="F21" s="11"/>
      <c r="G21" s="11"/>
      <c r="H21" s="19"/>
    </row>
    <row r="22" spans="2:8" x14ac:dyDescent="0.25">
      <c r="B22" s="8">
        <v>18</v>
      </c>
      <c r="C22" s="40" t="s">
        <v>336</v>
      </c>
      <c r="D22" s="40" t="s">
        <v>42</v>
      </c>
      <c r="E22" s="10">
        <v>136</v>
      </c>
      <c r="F22" s="11"/>
      <c r="G22" s="11"/>
      <c r="H22" s="45" t="s">
        <v>31</v>
      </c>
    </row>
    <row r="23" spans="2:8" x14ac:dyDescent="0.25">
      <c r="B23" s="8">
        <v>19</v>
      </c>
      <c r="C23" s="20" t="s">
        <v>273</v>
      </c>
      <c r="D23" s="20" t="s">
        <v>337</v>
      </c>
      <c r="E23" s="10">
        <v>104</v>
      </c>
      <c r="F23" s="11"/>
      <c r="G23" s="11"/>
      <c r="H23" s="19"/>
    </row>
    <row r="24" spans="2:8" x14ac:dyDescent="0.25">
      <c r="B24" s="8">
        <v>20</v>
      </c>
      <c r="C24" s="9" t="s">
        <v>338</v>
      </c>
      <c r="D24" s="9" t="s">
        <v>314</v>
      </c>
      <c r="E24" s="10">
        <v>107</v>
      </c>
      <c r="F24" s="11"/>
      <c r="G24" s="11"/>
      <c r="H24" s="37" t="s">
        <v>270</v>
      </c>
    </row>
    <row r="25" spans="2:8" x14ac:dyDescent="0.25">
      <c r="B25" s="8">
        <v>21</v>
      </c>
      <c r="C25" s="9" t="s">
        <v>339</v>
      </c>
      <c r="D25" s="9" t="s">
        <v>340</v>
      </c>
      <c r="E25" s="23">
        <v>113</v>
      </c>
      <c r="F25" s="8"/>
      <c r="G25" s="8"/>
      <c r="H25" s="19"/>
    </row>
    <row r="26" spans="2:8" x14ac:dyDescent="0.25">
      <c r="B26" s="8">
        <v>22</v>
      </c>
      <c r="C26" s="9" t="s">
        <v>341</v>
      </c>
      <c r="D26" s="9" t="s">
        <v>342</v>
      </c>
      <c r="E26" s="23">
        <v>129</v>
      </c>
      <c r="F26" s="8"/>
      <c r="G26" s="8"/>
      <c r="H26" s="19"/>
    </row>
    <row r="27" spans="2:8" x14ac:dyDescent="0.25">
      <c r="B27" s="8">
        <v>23</v>
      </c>
      <c r="C27" s="9" t="s">
        <v>343</v>
      </c>
      <c r="D27" s="9" t="s">
        <v>344</v>
      </c>
      <c r="E27" s="23">
        <v>80</v>
      </c>
      <c r="F27" s="8"/>
      <c r="G27" s="8"/>
      <c r="H27" s="19"/>
    </row>
    <row r="28" spans="2:8" x14ac:dyDescent="0.25">
      <c r="B28" s="8">
        <v>24</v>
      </c>
      <c r="C28" s="9" t="s">
        <v>345</v>
      </c>
      <c r="D28" s="9" t="s">
        <v>346</v>
      </c>
      <c r="E28" s="10">
        <v>106</v>
      </c>
      <c r="F28" s="11"/>
      <c r="G28" s="11"/>
      <c r="H28" s="19"/>
    </row>
    <row r="29" spans="2:8" x14ac:dyDescent="0.25">
      <c r="B29" s="8">
        <v>25</v>
      </c>
      <c r="C29" s="16" t="s">
        <v>347</v>
      </c>
      <c r="D29" s="16" t="s">
        <v>348</v>
      </c>
      <c r="E29" s="21">
        <v>0</v>
      </c>
      <c r="F29" s="11"/>
      <c r="G29" s="11"/>
      <c r="H29" s="22" t="s">
        <v>34</v>
      </c>
    </row>
    <row r="30" spans="2:8" x14ac:dyDescent="0.25">
      <c r="B30" s="8">
        <v>26</v>
      </c>
      <c r="C30" s="9" t="s">
        <v>349</v>
      </c>
      <c r="D30" s="9" t="s">
        <v>350</v>
      </c>
      <c r="E30" s="10">
        <v>93</v>
      </c>
      <c r="F30" s="11"/>
      <c r="G30" s="11"/>
      <c r="H30" s="19"/>
    </row>
    <row r="31" spans="2:8" x14ac:dyDescent="0.25">
      <c r="B31" s="8">
        <v>27</v>
      </c>
      <c r="C31" s="20" t="s">
        <v>351</v>
      </c>
      <c r="D31" s="20" t="s">
        <v>352</v>
      </c>
      <c r="E31" s="10">
        <v>62</v>
      </c>
      <c r="F31" s="11"/>
      <c r="G31" s="11"/>
      <c r="H31" s="19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299</v>
      </c>
      <c r="E37" s="26"/>
    </row>
    <row r="38" spans="2:8" x14ac:dyDescent="0.25">
      <c r="C38" s="27" t="s">
        <v>69</v>
      </c>
      <c r="D38" s="8">
        <f>COUNTIF(E5:E34,"&lt;40")</f>
        <v>2</v>
      </c>
      <c r="E38" s="2"/>
    </row>
    <row r="39" spans="2:8" x14ac:dyDescent="0.25">
      <c r="C39" s="28" t="s">
        <v>70</v>
      </c>
      <c r="D39" s="8">
        <f>SUMPRODUCT((E5:E34&gt;=40)*(E5:E34&lt;=69))</f>
        <v>6</v>
      </c>
      <c r="E39" s="2"/>
    </row>
    <row r="40" spans="2:8" x14ac:dyDescent="0.25">
      <c r="C40" s="29" t="s">
        <v>71</v>
      </c>
      <c r="D40" s="8">
        <f>SUMPRODUCT((E5:E34&gt;=70)*(E5:E34&lt;=80))</f>
        <v>1</v>
      </c>
      <c r="E40" s="2"/>
    </row>
    <row r="41" spans="2:8" x14ac:dyDescent="0.25">
      <c r="C41" s="30" t="s">
        <v>72</v>
      </c>
      <c r="D41" s="8">
        <f>SUMPRODUCT((E5:E34&gt;=81)*(E5:E34&lt;=101))</f>
        <v>5</v>
      </c>
      <c r="E41" s="2"/>
    </row>
    <row r="42" spans="2:8" x14ac:dyDescent="0.25">
      <c r="C42" s="31" t="s">
        <v>73</v>
      </c>
      <c r="D42" s="8">
        <f>COUNTIF(E5:E34,"&gt;101")</f>
        <v>13</v>
      </c>
      <c r="E42" s="2"/>
    </row>
    <row r="43" spans="2:8" x14ac:dyDescent="0.25">
      <c r="C43" s="32" t="s">
        <v>74</v>
      </c>
      <c r="D43" s="33">
        <f>SUM(D38:D42)</f>
        <v>27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27</v>
      </c>
      <c r="E46" s="2"/>
    </row>
    <row r="49" spans="3:4" ht="45" x14ac:dyDescent="0.25">
      <c r="C49" s="11" t="s">
        <v>78</v>
      </c>
      <c r="D49" s="11" t="s">
        <v>299</v>
      </c>
    </row>
    <row r="50" spans="3:4" x14ac:dyDescent="0.25">
      <c r="C50" s="27" t="s">
        <v>69</v>
      </c>
      <c r="D50" s="8">
        <f>COUNTIF(F5:F34,"&lt;40")</f>
        <v>0</v>
      </c>
    </row>
    <row r="51" spans="3:4" x14ac:dyDescent="0.25">
      <c r="C51" s="28" t="s">
        <v>70</v>
      </c>
      <c r="D51" s="8">
        <f>SUMPRODUCT((F5:F34&gt;=40)*(F5:F34&lt;=69))</f>
        <v>0</v>
      </c>
    </row>
    <row r="52" spans="3:4" x14ac:dyDescent="0.25">
      <c r="C52" s="29" t="s">
        <v>71</v>
      </c>
      <c r="D52" s="8">
        <f>SUMPRODUCT((F5:F34&gt;=70)*(F5:F34&lt;=80))</f>
        <v>0</v>
      </c>
    </row>
    <row r="53" spans="3:4" x14ac:dyDescent="0.25">
      <c r="C53" s="30" t="s">
        <v>72</v>
      </c>
      <c r="D53" s="8">
        <f>SUMPRODUCT((F5:F34&gt;=81)*(F5:F34&lt;=101))</f>
        <v>0</v>
      </c>
    </row>
    <row r="54" spans="3:4" x14ac:dyDescent="0.25">
      <c r="C54" s="31" t="s">
        <v>73</v>
      </c>
      <c r="D54" s="8">
        <f>COUNTIF(F5:F34,"&gt;101")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299</v>
      </c>
    </row>
    <row r="62" spans="3:4" x14ac:dyDescent="0.25">
      <c r="C62" s="27" t="s">
        <v>69</v>
      </c>
      <c r="D62" s="8">
        <f>COUNTIF(G5:G34,"&lt;40")</f>
        <v>0</v>
      </c>
    </row>
    <row r="63" spans="3:4" x14ac:dyDescent="0.25">
      <c r="C63" s="28" t="s">
        <v>70</v>
      </c>
      <c r="D63" s="8">
        <f>SUMPRODUCT((G5:G34&gt;=40)*(G5:G34&lt;=69))</f>
        <v>0</v>
      </c>
    </row>
    <row r="64" spans="3:4" x14ac:dyDescent="0.25">
      <c r="C64" s="29" t="s">
        <v>71</v>
      </c>
      <c r="D64" s="8">
        <f>SUMPRODUCT((G5:G34&gt;=70)*(G5:G34&lt;=80))</f>
        <v>0</v>
      </c>
    </row>
    <row r="65" spans="3:4" x14ac:dyDescent="0.25">
      <c r="C65" s="30" t="s">
        <v>72</v>
      </c>
      <c r="D65" s="8">
        <f>SUMPRODUCT((G5:G34&gt;=81)*(G5:G34&lt;=101))</f>
        <v>0</v>
      </c>
    </row>
    <row r="66" spans="3:4" x14ac:dyDescent="0.25">
      <c r="C66" s="31" t="s">
        <v>73</v>
      </c>
      <c r="D66" s="8">
        <f>COUNTIF(G5:G34,"&gt;101")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E5:G34">
    <cfRule type="containsText" dxfId="133" priority="8" operator="containsText" text="Non évaluable">
      <formula>NOT(ISERROR(SEARCH("Non évaluable",E5)))</formula>
    </cfRule>
  </conditionalFormatting>
  <conditionalFormatting sqref="E5:G34">
    <cfRule type="containsText" dxfId="132" priority="9" operator="containsText" text="Absent">
      <formula>NOT(ISERROR(SEARCH("Absent",E5)))</formula>
    </cfRule>
  </conditionalFormatting>
  <conditionalFormatting sqref="E5:G34">
    <cfRule type="cellIs" dxfId="131" priority="10" operator="lessThan">
      <formula>40</formula>
    </cfRule>
  </conditionalFormatting>
  <conditionalFormatting sqref="E5:G34">
    <cfRule type="cellIs" dxfId="130" priority="11" operator="between">
      <formula>40</formula>
      <formula>69</formula>
    </cfRule>
  </conditionalFormatting>
  <conditionalFormatting sqref="E5:G34">
    <cfRule type="cellIs" dxfId="129" priority="12" operator="between">
      <formula>70</formula>
      <formula>80</formula>
    </cfRule>
  </conditionalFormatting>
  <conditionalFormatting sqref="E5:G34">
    <cfRule type="cellIs" dxfId="128" priority="13" operator="between">
      <formula>81</formula>
      <formula>101</formula>
    </cfRule>
  </conditionalFormatting>
  <conditionalFormatting sqref="E5:G34">
    <cfRule type="cellIs" dxfId="127" priority="14" operator="greaterThan">
      <formula>101</formula>
    </cfRule>
  </conditionalFormatting>
  <conditionalFormatting sqref="E30">
    <cfRule type="containsText" dxfId="126" priority="1" operator="containsText" text="Non évaluable">
      <formula>NOT(ISERROR(SEARCH("Non évaluable",E30)))</formula>
    </cfRule>
  </conditionalFormatting>
  <conditionalFormatting sqref="E30">
    <cfRule type="containsText" dxfId="125" priority="2" operator="containsText" text="Absent">
      <formula>NOT(ISERROR(SEARCH("Absent",E30)))</formula>
    </cfRule>
  </conditionalFormatting>
  <conditionalFormatting sqref="E30">
    <cfRule type="cellIs" dxfId="124" priority="3" operator="lessThan">
      <formula>40</formula>
    </cfRule>
  </conditionalFormatting>
  <conditionalFormatting sqref="E30">
    <cfRule type="cellIs" dxfId="123" priority="4" operator="between">
      <formula>40</formula>
      <formula>69</formula>
    </cfRule>
  </conditionalFormatting>
  <conditionalFormatting sqref="E30">
    <cfRule type="cellIs" dxfId="122" priority="5" operator="between">
      <formula>70</formula>
      <formula>80</formula>
    </cfRule>
  </conditionalFormatting>
  <conditionalFormatting sqref="E30">
    <cfRule type="cellIs" dxfId="121" priority="6" operator="between">
      <formula>81</formula>
      <formula>101</formula>
    </cfRule>
  </conditionalFormatting>
  <conditionalFormatting sqref="E30">
    <cfRule type="cellIs" dxfId="120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H71" sqref="H71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353</v>
      </c>
      <c r="F2" s="5" t="s">
        <v>2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x14ac:dyDescent="0.25">
      <c r="B5" s="8">
        <v>1</v>
      </c>
      <c r="C5" s="16" t="s">
        <v>354</v>
      </c>
      <c r="D5" s="16" t="s">
        <v>355</v>
      </c>
      <c r="E5" s="17">
        <v>28</v>
      </c>
      <c r="F5" s="11"/>
      <c r="G5" s="11"/>
      <c r="H5" s="18" t="s">
        <v>55</v>
      </c>
    </row>
    <row r="6" spans="2:8" x14ac:dyDescent="0.25">
      <c r="B6" s="8">
        <v>2</v>
      </c>
      <c r="C6" s="9" t="s">
        <v>197</v>
      </c>
      <c r="D6" s="9" t="s">
        <v>356</v>
      </c>
      <c r="E6" s="10">
        <v>86</v>
      </c>
      <c r="F6" s="11"/>
      <c r="G6" s="11"/>
      <c r="H6" s="12"/>
    </row>
    <row r="7" spans="2:8" x14ac:dyDescent="0.25">
      <c r="B7" s="8">
        <v>3</v>
      </c>
      <c r="C7" s="9" t="s">
        <v>357</v>
      </c>
      <c r="D7" s="9" t="s">
        <v>358</v>
      </c>
      <c r="E7" s="10">
        <v>103</v>
      </c>
      <c r="F7" s="11"/>
      <c r="G7" s="11"/>
      <c r="H7" s="12"/>
    </row>
    <row r="8" spans="2:8" x14ac:dyDescent="0.25">
      <c r="B8" s="8">
        <v>4</v>
      </c>
      <c r="C8" s="9" t="s">
        <v>359</v>
      </c>
      <c r="D8" s="9" t="s">
        <v>360</v>
      </c>
      <c r="E8" s="10">
        <v>93</v>
      </c>
      <c r="F8" s="11"/>
      <c r="G8" s="11"/>
      <c r="H8" s="12"/>
    </row>
    <row r="9" spans="2:8" ht="15" customHeight="1" x14ac:dyDescent="0.25">
      <c r="B9" s="8">
        <v>5</v>
      </c>
      <c r="C9" s="9" t="s">
        <v>361</v>
      </c>
      <c r="D9" s="9" t="s">
        <v>362</v>
      </c>
      <c r="E9" s="10">
        <v>125</v>
      </c>
      <c r="F9" s="11"/>
      <c r="G9" s="11"/>
      <c r="H9" s="12"/>
    </row>
    <row r="10" spans="2:8" x14ac:dyDescent="0.25">
      <c r="B10" s="8">
        <v>6</v>
      </c>
      <c r="C10" s="9" t="s">
        <v>363</v>
      </c>
      <c r="D10" s="9" t="s">
        <v>364</v>
      </c>
      <c r="E10" s="10">
        <v>52</v>
      </c>
      <c r="F10" s="11"/>
      <c r="G10" s="11"/>
      <c r="H10" s="43" t="s">
        <v>365</v>
      </c>
    </row>
    <row r="11" spans="2:8" x14ac:dyDescent="0.25">
      <c r="B11" s="8">
        <v>7</v>
      </c>
      <c r="C11" s="9" t="s">
        <v>366</v>
      </c>
      <c r="D11" s="9" t="s">
        <v>367</v>
      </c>
      <c r="E11" s="10">
        <v>68</v>
      </c>
      <c r="F11" s="11"/>
      <c r="G11" s="11"/>
      <c r="H11" s="12"/>
    </row>
    <row r="12" spans="2:8" ht="30" x14ac:dyDescent="0.25">
      <c r="B12" s="8">
        <v>8</v>
      </c>
      <c r="C12" s="9" t="s">
        <v>368</v>
      </c>
      <c r="D12" s="9" t="s">
        <v>369</v>
      </c>
      <c r="E12" s="10">
        <v>164</v>
      </c>
      <c r="F12" s="11"/>
      <c r="G12" s="11"/>
      <c r="H12" s="12"/>
    </row>
    <row r="13" spans="2:8" x14ac:dyDescent="0.25">
      <c r="B13" s="8">
        <v>9</v>
      </c>
      <c r="C13" s="9" t="s">
        <v>222</v>
      </c>
      <c r="D13" s="9" t="s">
        <v>370</v>
      </c>
      <c r="E13" s="10">
        <v>122</v>
      </c>
      <c r="F13" s="11"/>
      <c r="G13" s="11"/>
      <c r="H13" s="12"/>
    </row>
    <row r="14" spans="2:8" x14ac:dyDescent="0.25">
      <c r="B14" s="8">
        <v>10</v>
      </c>
      <c r="C14" s="9" t="s">
        <v>35</v>
      </c>
      <c r="D14" s="9" t="s">
        <v>371</v>
      </c>
      <c r="E14" s="10">
        <v>104</v>
      </c>
      <c r="F14" s="11"/>
      <c r="G14" s="11"/>
      <c r="H14" s="12"/>
    </row>
    <row r="15" spans="2:8" x14ac:dyDescent="0.25">
      <c r="B15" s="8">
        <v>11</v>
      </c>
      <c r="C15" s="9" t="s">
        <v>372</v>
      </c>
      <c r="D15" s="9" t="s">
        <v>373</v>
      </c>
      <c r="E15" s="10">
        <v>147</v>
      </c>
      <c r="F15" s="11"/>
      <c r="G15" s="11"/>
      <c r="H15" s="12"/>
    </row>
    <row r="16" spans="2:8" ht="15" customHeight="1" x14ac:dyDescent="0.25">
      <c r="B16" s="8">
        <v>12</v>
      </c>
      <c r="C16" s="9" t="s">
        <v>374</v>
      </c>
      <c r="D16" s="9" t="s">
        <v>375</v>
      </c>
      <c r="E16" s="10">
        <v>105</v>
      </c>
      <c r="F16" s="11"/>
      <c r="G16" s="11"/>
      <c r="H16" s="12"/>
    </row>
    <row r="17" spans="2:8" x14ac:dyDescent="0.25">
      <c r="B17" s="8">
        <v>13</v>
      </c>
      <c r="C17" s="9" t="s">
        <v>376</v>
      </c>
      <c r="D17" s="9" t="s">
        <v>377</v>
      </c>
      <c r="E17" s="10">
        <v>114</v>
      </c>
      <c r="F17" s="11"/>
      <c r="G17" s="11"/>
      <c r="H17" s="12"/>
    </row>
    <row r="18" spans="2:8" x14ac:dyDescent="0.25">
      <c r="B18" s="8">
        <v>14</v>
      </c>
      <c r="C18" s="9" t="s">
        <v>378</v>
      </c>
      <c r="D18" s="9" t="s">
        <v>379</v>
      </c>
      <c r="E18" s="10">
        <v>81</v>
      </c>
      <c r="F18" s="11"/>
      <c r="G18" s="11"/>
      <c r="H18" s="12"/>
    </row>
    <row r="19" spans="2:8" x14ac:dyDescent="0.25">
      <c r="B19" s="8">
        <v>15</v>
      </c>
      <c r="C19" s="16" t="s">
        <v>380</v>
      </c>
      <c r="D19" s="16" t="s">
        <v>381</v>
      </c>
      <c r="E19" s="17">
        <v>51</v>
      </c>
      <c r="F19" s="11"/>
      <c r="G19" s="11"/>
      <c r="H19" s="18" t="s">
        <v>382</v>
      </c>
    </row>
    <row r="20" spans="2:8" x14ac:dyDescent="0.25">
      <c r="B20" s="8">
        <v>16</v>
      </c>
      <c r="C20" s="16" t="s">
        <v>383</v>
      </c>
      <c r="D20" s="16" t="s">
        <v>384</v>
      </c>
      <c r="E20" s="17">
        <v>0</v>
      </c>
      <c r="F20" s="11"/>
      <c r="G20" s="11"/>
      <c r="H20" s="18" t="s">
        <v>34</v>
      </c>
    </row>
    <row r="21" spans="2:8" x14ac:dyDescent="0.25">
      <c r="B21" s="8">
        <v>17</v>
      </c>
      <c r="C21" s="9" t="s">
        <v>385</v>
      </c>
      <c r="D21" s="9" t="s">
        <v>386</v>
      </c>
      <c r="E21" s="10">
        <v>102</v>
      </c>
      <c r="F21" s="11"/>
      <c r="G21" s="11"/>
      <c r="H21" s="19"/>
    </row>
    <row r="22" spans="2:8" x14ac:dyDescent="0.25">
      <c r="B22" s="8">
        <v>18</v>
      </c>
      <c r="C22" s="9" t="s">
        <v>387</v>
      </c>
      <c r="D22" s="9" t="s">
        <v>371</v>
      </c>
      <c r="E22" s="10">
        <v>132</v>
      </c>
      <c r="F22" s="11"/>
      <c r="G22" s="11"/>
      <c r="H22" s="19"/>
    </row>
    <row r="23" spans="2:8" x14ac:dyDescent="0.25">
      <c r="B23" s="8">
        <v>19</v>
      </c>
      <c r="C23" s="20" t="s">
        <v>388</v>
      </c>
      <c r="D23" s="20" t="s">
        <v>389</v>
      </c>
      <c r="E23" s="10">
        <v>132</v>
      </c>
      <c r="F23" s="11"/>
      <c r="G23" s="11"/>
      <c r="H23" s="19"/>
    </row>
    <row r="24" spans="2:8" x14ac:dyDescent="0.25">
      <c r="B24" s="8">
        <v>20</v>
      </c>
      <c r="C24" s="16" t="s">
        <v>58</v>
      </c>
      <c r="D24" s="16" t="s">
        <v>390</v>
      </c>
      <c r="E24" s="17">
        <v>0</v>
      </c>
      <c r="F24" s="11"/>
      <c r="G24" s="11"/>
      <c r="H24" s="22" t="s">
        <v>34</v>
      </c>
    </row>
    <row r="25" spans="2:8" x14ac:dyDescent="0.25">
      <c r="B25" s="8">
        <v>21</v>
      </c>
      <c r="C25" s="9" t="s">
        <v>391</v>
      </c>
      <c r="D25" s="9" t="s">
        <v>42</v>
      </c>
      <c r="E25" s="23">
        <v>76</v>
      </c>
      <c r="F25" s="8"/>
      <c r="G25" s="8"/>
      <c r="H25" s="19"/>
    </row>
    <row r="26" spans="2:8" x14ac:dyDescent="0.25">
      <c r="B26" s="8">
        <v>22</v>
      </c>
      <c r="C26" s="9" t="s">
        <v>392</v>
      </c>
      <c r="D26" s="9" t="s">
        <v>393</v>
      </c>
      <c r="E26" s="23">
        <v>75</v>
      </c>
      <c r="F26" s="8"/>
      <c r="G26" s="8"/>
      <c r="H26" s="19"/>
    </row>
    <row r="27" spans="2:8" x14ac:dyDescent="0.25">
      <c r="B27" s="8">
        <v>23</v>
      </c>
      <c r="C27" s="9" t="s">
        <v>394</v>
      </c>
      <c r="D27" s="9" t="s">
        <v>395</v>
      </c>
      <c r="E27" s="23">
        <v>103</v>
      </c>
      <c r="F27" s="8"/>
      <c r="G27" s="8"/>
      <c r="H27" s="19"/>
    </row>
    <row r="28" spans="2:8" x14ac:dyDescent="0.25">
      <c r="B28" s="8">
        <v>24</v>
      </c>
      <c r="C28" s="9" t="s">
        <v>396</v>
      </c>
      <c r="D28" s="9" t="s">
        <v>397</v>
      </c>
      <c r="E28" s="10">
        <v>132</v>
      </c>
      <c r="F28" s="11"/>
      <c r="G28" s="11"/>
      <c r="H28" s="19"/>
    </row>
    <row r="29" spans="2:8" x14ac:dyDescent="0.25">
      <c r="B29" s="8">
        <v>25</v>
      </c>
      <c r="C29" s="16" t="s">
        <v>398</v>
      </c>
      <c r="D29" s="16" t="s">
        <v>399</v>
      </c>
      <c r="E29" s="21">
        <v>9</v>
      </c>
      <c r="F29" s="11"/>
      <c r="G29" s="11"/>
      <c r="H29" s="22" t="s">
        <v>305</v>
      </c>
    </row>
    <row r="30" spans="2:8" x14ac:dyDescent="0.25">
      <c r="B30" s="8">
        <v>26</v>
      </c>
      <c r="C30" s="9" t="s">
        <v>400</v>
      </c>
      <c r="D30" s="9" t="s">
        <v>401</v>
      </c>
      <c r="E30" s="10">
        <v>62</v>
      </c>
      <c r="F30" s="11"/>
      <c r="G30" s="11"/>
      <c r="H30" s="19"/>
    </row>
    <row r="31" spans="2:8" x14ac:dyDescent="0.25">
      <c r="B31" s="8">
        <v>27</v>
      </c>
      <c r="C31" s="20" t="s">
        <v>402</v>
      </c>
      <c r="D31" s="20" t="s">
        <v>403</v>
      </c>
      <c r="E31" s="10">
        <v>62</v>
      </c>
      <c r="F31" s="11"/>
      <c r="G31" s="11"/>
      <c r="H31" s="19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299</v>
      </c>
      <c r="E37" s="26"/>
    </row>
    <row r="38" spans="2:8" x14ac:dyDescent="0.25">
      <c r="C38" s="27" t="s">
        <v>69</v>
      </c>
      <c r="D38" s="8">
        <f>COUNTIF(E5:E34,"&lt;40")</f>
        <v>4</v>
      </c>
      <c r="E38" s="2"/>
    </row>
    <row r="39" spans="2:8" x14ac:dyDescent="0.25">
      <c r="C39" s="28" t="s">
        <v>70</v>
      </c>
      <c r="D39" s="8">
        <f>SUMPRODUCT((E5:E34&gt;=40)*(E5:E34&lt;=69))</f>
        <v>5</v>
      </c>
      <c r="E39" s="2"/>
    </row>
    <row r="40" spans="2:8" x14ac:dyDescent="0.25">
      <c r="C40" s="29" t="s">
        <v>71</v>
      </c>
      <c r="D40" s="8">
        <f>SUMPRODUCT((E5:E34&gt;=70)*(E5:E34&lt;=80))</f>
        <v>2</v>
      </c>
      <c r="E40" s="2"/>
    </row>
    <row r="41" spans="2:8" x14ac:dyDescent="0.25">
      <c r="C41" s="30" t="s">
        <v>72</v>
      </c>
      <c r="D41" s="8">
        <f>SUMPRODUCT((E5:E34&gt;=81)*(E5:E34&lt;=101))</f>
        <v>3</v>
      </c>
      <c r="E41" s="2"/>
    </row>
    <row r="42" spans="2:8" x14ac:dyDescent="0.25">
      <c r="C42" s="31" t="s">
        <v>73</v>
      </c>
      <c r="D42" s="8">
        <f>COUNTIF(E5:E34,"&gt;101")</f>
        <v>13</v>
      </c>
      <c r="E42" s="2"/>
    </row>
    <row r="43" spans="2:8" x14ac:dyDescent="0.25">
      <c r="C43" s="32" t="s">
        <v>74</v>
      </c>
      <c r="D43" s="33">
        <f>SUM(D38:D42)</f>
        <v>27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27</v>
      </c>
      <c r="E46" s="2"/>
    </row>
    <row r="49" spans="3:4" ht="45" x14ac:dyDescent="0.25">
      <c r="C49" s="11" t="s">
        <v>78</v>
      </c>
      <c r="D49" s="11" t="s">
        <v>299</v>
      </c>
    </row>
    <row r="50" spans="3:4" x14ac:dyDescent="0.25">
      <c r="C50" s="27" t="s">
        <v>69</v>
      </c>
      <c r="D50" s="8">
        <f>COUNTIF(F5:F34,"&lt;40")</f>
        <v>0</v>
      </c>
    </row>
    <row r="51" spans="3:4" x14ac:dyDescent="0.25">
      <c r="C51" s="28" t="s">
        <v>70</v>
      </c>
      <c r="D51" s="8">
        <f>SUMPRODUCT((F5:F34&gt;=40)*(F5:F34&lt;=69))</f>
        <v>0</v>
      </c>
    </row>
    <row r="52" spans="3:4" x14ac:dyDescent="0.25">
      <c r="C52" s="29" t="s">
        <v>71</v>
      </c>
      <c r="D52" s="8">
        <f>SUMPRODUCT((F5:F34&gt;=70)*(F5:F34&lt;=80))</f>
        <v>0</v>
      </c>
    </row>
    <row r="53" spans="3:4" x14ac:dyDescent="0.25">
      <c r="C53" s="30" t="s">
        <v>72</v>
      </c>
      <c r="D53" s="8">
        <f>SUMPRODUCT((F5:F34&gt;=81)*(F5:F34&lt;=101))</f>
        <v>0</v>
      </c>
    </row>
    <row r="54" spans="3:4" x14ac:dyDescent="0.25">
      <c r="C54" s="31" t="s">
        <v>73</v>
      </c>
      <c r="D54" s="8">
        <f>COUNTIF(F5:F34,"&gt;101")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299</v>
      </c>
    </row>
    <row r="62" spans="3:4" x14ac:dyDescent="0.25">
      <c r="C62" s="27" t="s">
        <v>69</v>
      </c>
      <c r="D62" s="8">
        <f>COUNTIF(G5:G34,"&lt;40")</f>
        <v>0</v>
      </c>
    </row>
    <row r="63" spans="3:4" x14ac:dyDescent="0.25">
      <c r="C63" s="28" t="s">
        <v>70</v>
      </c>
      <c r="D63" s="8">
        <f>SUMPRODUCT((G5:G34&gt;=40)*(G5:G34&lt;=69))</f>
        <v>0</v>
      </c>
    </row>
    <row r="64" spans="3:4" x14ac:dyDescent="0.25">
      <c r="C64" s="29" t="s">
        <v>71</v>
      </c>
      <c r="D64" s="8">
        <f>SUMPRODUCT((G5:G34&gt;=70)*(G5:G34&lt;=80))</f>
        <v>0</v>
      </c>
    </row>
    <row r="65" spans="3:4" x14ac:dyDescent="0.25">
      <c r="C65" s="30" t="s">
        <v>72</v>
      </c>
      <c r="D65" s="8">
        <f>SUMPRODUCT((G5:G34&gt;=81)*(G5:G34&lt;=101))</f>
        <v>0</v>
      </c>
    </row>
    <row r="66" spans="3:4" x14ac:dyDescent="0.25">
      <c r="C66" s="31" t="s">
        <v>73</v>
      </c>
      <c r="D66" s="8">
        <f>COUNTIF(G5:G34,"&gt;101")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E5:G34">
    <cfRule type="containsText" dxfId="119" priority="8" operator="containsText" text="Non évaluable">
      <formula>NOT(ISERROR(SEARCH("Non évaluable",E5)))</formula>
    </cfRule>
  </conditionalFormatting>
  <conditionalFormatting sqref="E5:G34">
    <cfRule type="containsText" dxfId="118" priority="9" operator="containsText" text="Absent">
      <formula>NOT(ISERROR(SEARCH("Absent",E5)))</formula>
    </cfRule>
  </conditionalFormatting>
  <conditionalFormatting sqref="E5:G34">
    <cfRule type="cellIs" dxfId="117" priority="10" operator="lessThan">
      <formula>40</formula>
    </cfRule>
  </conditionalFormatting>
  <conditionalFormatting sqref="E5:G34">
    <cfRule type="cellIs" dxfId="116" priority="11" operator="between">
      <formula>40</formula>
      <formula>69</formula>
    </cfRule>
  </conditionalFormatting>
  <conditionalFormatting sqref="E5:G34">
    <cfRule type="cellIs" dxfId="115" priority="12" operator="between">
      <formula>70</formula>
      <formula>80</formula>
    </cfRule>
  </conditionalFormatting>
  <conditionalFormatting sqref="E5:G34">
    <cfRule type="cellIs" dxfId="114" priority="13" operator="between">
      <formula>81</formula>
      <formula>101</formula>
    </cfRule>
  </conditionalFormatting>
  <conditionalFormatting sqref="E5:G34">
    <cfRule type="cellIs" dxfId="113" priority="14" operator="greaterThan">
      <formula>101</formula>
    </cfRule>
  </conditionalFormatting>
  <conditionalFormatting sqref="E30">
    <cfRule type="containsText" dxfId="112" priority="1" operator="containsText" text="Non évaluable">
      <formula>NOT(ISERROR(SEARCH("Non évaluable",E30)))</formula>
    </cfRule>
  </conditionalFormatting>
  <conditionalFormatting sqref="E30">
    <cfRule type="containsText" dxfId="111" priority="2" operator="containsText" text="Absent">
      <formula>NOT(ISERROR(SEARCH("Absent",E30)))</formula>
    </cfRule>
  </conditionalFormatting>
  <conditionalFormatting sqref="E30">
    <cfRule type="cellIs" dxfId="110" priority="3" operator="lessThan">
      <formula>40</formula>
    </cfRule>
  </conditionalFormatting>
  <conditionalFormatting sqref="E30">
    <cfRule type="cellIs" dxfId="109" priority="4" operator="between">
      <formula>40</formula>
      <formula>69</formula>
    </cfRule>
  </conditionalFormatting>
  <conditionalFormatting sqref="E30">
    <cfRule type="cellIs" dxfId="108" priority="5" operator="between">
      <formula>70</formula>
      <formula>80</formula>
    </cfRule>
  </conditionalFormatting>
  <conditionalFormatting sqref="E30">
    <cfRule type="cellIs" dxfId="107" priority="6" operator="between">
      <formula>81</formula>
      <formula>101</formula>
    </cfRule>
  </conditionalFormatting>
  <conditionalFormatting sqref="E30">
    <cfRule type="cellIs" dxfId="106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64" sqref="J64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5" t="s">
        <v>404</v>
      </c>
      <c r="D2" s="8"/>
      <c r="F2" s="5" t="s">
        <v>2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x14ac:dyDescent="0.25">
      <c r="B5" s="8">
        <v>1</v>
      </c>
      <c r="C5" s="24"/>
      <c r="D5" s="24"/>
      <c r="E5" s="11"/>
      <c r="F5" s="11"/>
      <c r="G5" s="11"/>
      <c r="H5" s="11"/>
    </row>
    <row r="6" spans="2:8" x14ac:dyDescent="0.25">
      <c r="B6" s="8">
        <v>2</v>
      </c>
      <c r="C6" s="24"/>
      <c r="D6" s="24"/>
      <c r="E6" s="11"/>
      <c r="F6" s="11"/>
      <c r="G6" s="11"/>
      <c r="H6" s="11"/>
    </row>
    <row r="7" spans="2:8" x14ac:dyDescent="0.25">
      <c r="B7" s="8">
        <v>3</v>
      </c>
      <c r="C7" s="24"/>
      <c r="D7" s="24"/>
      <c r="E7" s="11"/>
      <c r="F7" s="11"/>
      <c r="G7" s="11"/>
      <c r="H7" s="11"/>
    </row>
    <row r="8" spans="2:8" x14ac:dyDescent="0.25">
      <c r="B8" s="8">
        <v>4</v>
      </c>
      <c r="C8" s="24"/>
      <c r="D8" s="24"/>
      <c r="E8" s="11"/>
      <c r="F8" s="11"/>
      <c r="G8" s="11"/>
      <c r="H8" s="11"/>
    </row>
    <row r="9" spans="2:8" ht="15" customHeight="1" x14ac:dyDescent="0.25">
      <c r="B9" s="8">
        <v>5</v>
      </c>
      <c r="C9" s="24"/>
      <c r="D9" s="24"/>
      <c r="E9" s="11"/>
      <c r="F9" s="11"/>
      <c r="G9" s="11"/>
      <c r="H9" s="11"/>
    </row>
    <row r="10" spans="2:8" x14ac:dyDescent="0.25">
      <c r="B10" s="8">
        <v>6</v>
      </c>
      <c r="C10" s="24"/>
      <c r="D10" s="24"/>
      <c r="E10" s="11"/>
      <c r="F10" s="11"/>
      <c r="G10" s="11"/>
      <c r="H10" s="11"/>
    </row>
    <row r="11" spans="2:8" x14ac:dyDescent="0.25">
      <c r="B11" s="8">
        <v>7</v>
      </c>
      <c r="C11" s="24"/>
      <c r="D11" s="24"/>
      <c r="E11" s="11"/>
      <c r="F11" s="11"/>
      <c r="G11" s="11"/>
      <c r="H11" s="11"/>
    </row>
    <row r="12" spans="2:8" x14ac:dyDescent="0.25">
      <c r="B12" s="8">
        <v>8</v>
      </c>
      <c r="C12" s="24"/>
      <c r="D12" s="24"/>
      <c r="E12" s="11"/>
      <c r="F12" s="11"/>
      <c r="G12" s="11"/>
      <c r="H12" s="11"/>
    </row>
    <row r="13" spans="2:8" x14ac:dyDescent="0.25">
      <c r="B13" s="8">
        <v>9</v>
      </c>
      <c r="C13" s="24"/>
      <c r="D13" s="24"/>
      <c r="E13" s="11"/>
      <c r="F13" s="11"/>
      <c r="G13" s="11"/>
      <c r="H13" s="11"/>
    </row>
    <row r="14" spans="2:8" x14ac:dyDescent="0.25">
      <c r="B14" s="8">
        <v>10</v>
      </c>
      <c r="C14" s="24"/>
      <c r="D14" s="24"/>
      <c r="E14" s="11"/>
      <c r="F14" s="11"/>
      <c r="G14" s="11"/>
      <c r="H14" s="11"/>
    </row>
    <row r="15" spans="2:8" x14ac:dyDescent="0.25">
      <c r="B15" s="8">
        <v>11</v>
      </c>
      <c r="C15" s="24"/>
      <c r="D15" s="24"/>
      <c r="E15" s="11"/>
      <c r="F15" s="11"/>
      <c r="G15" s="11"/>
      <c r="H15" s="11"/>
    </row>
    <row r="16" spans="2:8" ht="15" customHeight="1" x14ac:dyDescent="0.25">
      <c r="B16" s="8">
        <v>12</v>
      </c>
      <c r="C16" s="24"/>
      <c r="D16" s="24"/>
      <c r="E16" s="11"/>
      <c r="F16" s="11"/>
      <c r="G16" s="11"/>
      <c r="H16" s="11"/>
    </row>
    <row r="17" spans="2:8" x14ac:dyDescent="0.25">
      <c r="B17" s="8">
        <v>13</v>
      </c>
      <c r="C17" s="24"/>
      <c r="D17" s="24"/>
      <c r="E17" s="11"/>
      <c r="F17" s="11"/>
      <c r="G17" s="11"/>
      <c r="H17" s="11"/>
    </row>
    <row r="18" spans="2:8" x14ac:dyDescent="0.25">
      <c r="B18" s="8">
        <v>14</v>
      </c>
      <c r="C18" s="24"/>
      <c r="D18" s="24"/>
      <c r="E18" s="11"/>
      <c r="F18" s="11"/>
      <c r="G18" s="11"/>
      <c r="H18" s="11"/>
    </row>
    <row r="19" spans="2:8" x14ac:dyDescent="0.25">
      <c r="B19" s="8">
        <v>15</v>
      </c>
      <c r="C19" s="24"/>
      <c r="D19" s="24"/>
      <c r="E19" s="11"/>
      <c r="F19" s="11"/>
      <c r="G19" s="11"/>
      <c r="H19" s="11"/>
    </row>
    <row r="20" spans="2:8" x14ac:dyDescent="0.25">
      <c r="B20" s="8">
        <v>16</v>
      </c>
      <c r="C20" s="24"/>
      <c r="D20" s="24"/>
      <c r="E20" s="11"/>
      <c r="F20" s="11"/>
      <c r="G20" s="11"/>
      <c r="H20" s="11"/>
    </row>
    <row r="21" spans="2:8" x14ac:dyDescent="0.25">
      <c r="B21" s="8">
        <v>17</v>
      </c>
      <c r="C21" s="24"/>
      <c r="D21" s="24"/>
      <c r="E21" s="11"/>
      <c r="F21" s="11"/>
      <c r="G21" s="11"/>
      <c r="H21" s="8"/>
    </row>
    <row r="22" spans="2:8" x14ac:dyDescent="0.25">
      <c r="B22" s="8">
        <v>18</v>
      </c>
      <c r="C22" s="24"/>
      <c r="D22" s="24"/>
      <c r="E22" s="11"/>
      <c r="F22" s="11"/>
      <c r="G22" s="11"/>
      <c r="H22" s="8"/>
    </row>
    <row r="23" spans="2:8" x14ac:dyDescent="0.25">
      <c r="B23" s="8">
        <v>19</v>
      </c>
      <c r="C23" s="5"/>
      <c r="D23" s="5"/>
      <c r="E23" s="11"/>
      <c r="F23" s="11"/>
      <c r="G23" s="11"/>
      <c r="H23" s="8"/>
    </row>
    <row r="24" spans="2:8" x14ac:dyDescent="0.25">
      <c r="B24" s="8">
        <v>20</v>
      </c>
      <c r="C24" s="38"/>
      <c r="D24" s="38"/>
      <c r="E24" s="11"/>
      <c r="F24" s="11"/>
      <c r="G24" s="11"/>
      <c r="H24" s="8"/>
    </row>
    <row r="25" spans="2:8" x14ac:dyDescent="0.25">
      <c r="B25" s="8">
        <v>21</v>
      </c>
      <c r="C25" s="38"/>
      <c r="D25" s="38"/>
      <c r="E25" s="8"/>
      <c r="F25" s="8"/>
      <c r="G25" s="8"/>
      <c r="H25" s="8"/>
    </row>
    <row r="26" spans="2:8" x14ac:dyDescent="0.25">
      <c r="B26" s="8">
        <v>22</v>
      </c>
      <c r="C26" s="38"/>
      <c r="D26" s="38"/>
      <c r="E26" s="8"/>
      <c r="F26" s="8"/>
      <c r="G26" s="8"/>
      <c r="H26" s="8"/>
    </row>
    <row r="27" spans="2:8" x14ac:dyDescent="0.25">
      <c r="B27" s="8">
        <v>23</v>
      </c>
      <c r="C27" s="38"/>
      <c r="D27" s="38"/>
      <c r="E27" s="8"/>
      <c r="F27" s="8"/>
      <c r="G27" s="8"/>
      <c r="H27" s="8"/>
    </row>
    <row r="28" spans="2:8" x14ac:dyDescent="0.25">
      <c r="B28" s="8">
        <v>24</v>
      </c>
      <c r="C28" s="38"/>
      <c r="D28" s="38"/>
      <c r="E28" s="11"/>
      <c r="F28" s="11"/>
      <c r="G28" s="11"/>
      <c r="H28" s="8"/>
    </row>
    <row r="29" spans="2:8" x14ac:dyDescent="0.25">
      <c r="B29" s="8">
        <v>25</v>
      </c>
      <c r="C29" s="38"/>
      <c r="D29" s="38"/>
      <c r="E29" s="8"/>
      <c r="F29" s="11"/>
      <c r="G29" s="11"/>
      <c r="H29" s="8"/>
    </row>
    <row r="30" spans="2:8" x14ac:dyDescent="0.25">
      <c r="B30" s="8">
        <v>26</v>
      </c>
      <c r="C30" s="38"/>
      <c r="D30" s="38"/>
      <c r="E30" s="11"/>
      <c r="F30" s="11"/>
      <c r="G30" s="11"/>
      <c r="H30" s="8"/>
    </row>
    <row r="31" spans="2:8" x14ac:dyDescent="0.25">
      <c r="B31" s="8">
        <v>27</v>
      </c>
      <c r="C31" s="5"/>
      <c r="D31" s="5"/>
      <c r="E31" s="11"/>
      <c r="F31" s="11"/>
      <c r="G31" s="11"/>
      <c r="H31" s="8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299</v>
      </c>
      <c r="E37" s="26"/>
    </row>
    <row r="38" spans="2:8" x14ac:dyDescent="0.25">
      <c r="C38" s="27" t="s">
        <v>69</v>
      </c>
      <c r="D38" s="8">
        <f>COUNTIF(E5:E34,"&lt;40")</f>
        <v>0</v>
      </c>
      <c r="E38" s="2"/>
    </row>
    <row r="39" spans="2:8" x14ac:dyDescent="0.25">
      <c r="C39" s="28" t="s">
        <v>70</v>
      </c>
      <c r="D39" s="8">
        <f>SUMPRODUCT((E5:E34&gt;=40)*(E5:E34&lt;=69))</f>
        <v>0</v>
      </c>
      <c r="E39" s="2"/>
    </row>
    <row r="40" spans="2:8" x14ac:dyDescent="0.25">
      <c r="C40" s="29" t="s">
        <v>71</v>
      </c>
      <c r="D40" s="8">
        <f>SUMPRODUCT((E5:E34&gt;=70)*(E5:E34&lt;=80))</f>
        <v>0</v>
      </c>
      <c r="E40" s="2"/>
    </row>
    <row r="41" spans="2:8" x14ac:dyDescent="0.25">
      <c r="C41" s="30" t="s">
        <v>72</v>
      </c>
      <c r="D41" s="8">
        <f>SUMPRODUCT((E5:E34&gt;=81)*(E5:E34&lt;=101))</f>
        <v>0</v>
      </c>
      <c r="E41" s="2"/>
    </row>
    <row r="42" spans="2:8" x14ac:dyDescent="0.25">
      <c r="C42" s="31" t="s">
        <v>73</v>
      </c>
      <c r="D42" s="8">
        <f>COUNTIF(E5:E34,"&gt;101")</f>
        <v>0</v>
      </c>
      <c r="E42" s="2"/>
    </row>
    <row r="43" spans="2:8" x14ac:dyDescent="0.25">
      <c r="C43" s="32" t="s">
        <v>74</v>
      </c>
      <c r="D43" s="33">
        <f>SUM(D38:D42)</f>
        <v>0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0</v>
      </c>
      <c r="E46" s="2"/>
    </row>
    <row r="49" spans="3:4" ht="45" x14ac:dyDescent="0.25">
      <c r="C49" s="11" t="s">
        <v>78</v>
      </c>
      <c r="D49" s="11" t="s">
        <v>299</v>
      </c>
    </row>
    <row r="50" spans="3:4" x14ac:dyDescent="0.25">
      <c r="C50" s="27" t="s">
        <v>69</v>
      </c>
      <c r="D50" s="8">
        <f>COUNTIF(F5:F34,"&lt;40")</f>
        <v>0</v>
      </c>
    </row>
    <row r="51" spans="3:4" x14ac:dyDescent="0.25">
      <c r="C51" s="28" t="s">
        <v>70</v>
      </c>
      <c r="D51" s="8">
        <f>SUMPRODUCT((F5:F34&gt;=40)*(F5:F34&lt;=69))</f>
        <v>0</v>
      </c>
    </row>
    <row r="52" spans="3:4" x14ac:dyDescent="0.25">
      <c r="C52" s="29" t="s">
        <v>71</v>
      </c>
      <c r="D52" s="8">
        <f>SUMPRODUCT((F5:F34&gt;=70)*(F5:F34&lt;=80))</f>
        <v>0</v>
      </c>
    </row>
    <row r="53" spans="3:4" x14ac:dyDescent="0.25">
      <c r="C53" s="30" t="s">
        <v>72</v>
      </c>
      <c r="D53" s="8">
        <f>SUMPRODUCT((F5:F34&gt;=81)*(F5:F34&lt;=101))</f>
        <v>0</v>
      </c>
    </row>
    <row r="54" spans="3:4" x14ac:dyDescent="0.25">
      <c r="C54" s="31" t="s">
        <v>73</v>
      </c>
      <c r="D54" s="8">
        <f>COUNTIF(F5:F34,"&gt;101")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299</v>
      </c>
    </row>
    <row r="62" spans="3:4" x14ac:dyDescent="0.25">
      <c r="C62" s="27" t="s">
        <v>69</v>
      </c>
      <c r="D62" s="8">
        <f>COUNTIF(G5:G34,"&lt;40")</f>
        <v>0</v>
      </c>
    </row>
    <row r="63" spans="3:4" x14ac:dyDescent="0.25">
      <c r="C63" s="28" t="s">
        <v>70</v>
      </c>
      <c r="D63" s="8">
        <f>SUMPRODUCT((G5:G34&gt;=40)*(G5:G34&lt;=69))</f>
        <v>0</v>
      </c>
    </row>
    <row r="64" spans="3:4" x14ac:dyDescent="0.25">
      <c r="C64" s="29" t="s">
        <v>71</v>
      </c>
      <c r="D64" s="8">
        <f>SUMPRODUCT((G5:G34&gt;=70)*(G5:G34&lt;=80))</f>
        <v>0</v>
      </c>
    </row>
    <row r="65" spans="3:4" x14ac:dyDescent="0.25">
      <c r="C65" s="30" t="s">
        <v>72</v>
      </c>
      <c r="D65" s="8">
        <f>SUMPRODUCT((G5:G34&gt;=81)*(G5:G34&lt;=101))</f>
        <v>0</v>
      </c>
    </row>
    <row r="66" spans="3:4" x14ac:dyDescent="0.25">
      <c r="C66" s="31" t="s">
        <v>73</v>
      </c>
      <c r="D66" s="8">
        <f>COUNTIF(G5:G34,"&gt;101")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E5:G34">
    <cfRule type="containsText" dxfId="105" priority="8" operator="containsText" text="Non évaluable">
      <formula>NOT(ISERROR(SEARCH("Non évaluable",E5)))</formula>
    </cfRule>
  </conditionalFormatting>
  <conditionalFormatting sqref="E5:G34">
    <cfRule type="containsText" dxfId="104" priority="9" operator="containsText" text="Absent">
      <formula>NOT(ISERROR(SEARCH("Absent",E5)))</formula>
    </cfRule>
  </conditionalFormatting>
  <conditionalFormatting sqref="E5:G34">
    <cfRule type="cellIs" dxfId="103" priority="10" operator="lessThan">
      <formula>40</formula>
    </cfRule>
  </conditionalFormatting>
  <conditionalFormatting sqref="E5:G34">
    <cfRule type="cellIs" dxfId="102" priority="11" operator="between">
      <formula>40</formula>
      <formula>69</formula>
    </cfRule>
  </conditionalFormatting>
  <conditionalFormatting sqref="E5:G34">
    <cfRule type="cellIs" dxfId="101" priority="12" operator="between">
      <formula>70</formula>
      <formula>80</formula>
    </cfRule>
  </conditionalFormatting>
  <conditionalFormatting sqref="E5:G34">
    <cfRule type="cellIs" dxfId="100" priority="13" operator="between">
      <formula>81</formula>
      <formula>101</formula>
    </cfRule>
  </conditionalFormatting>
  <conditionalFormatting sqref="E5:G34">
    <cfRule type="cellIs" dxfId="99" priority="14" operator="greaterThan">
      <formula>101</formula>
    </cfRule>
  </conditionalFormatting>
  <conditionalFormatting sqref="E30">
    <cfRule type="containsText" dxfId="98" priority="1" operator="containsText" text="Non évaluable">
      <formula>NOT(ISERROR(SEARCH("Non évaluable",E30)))</formula>
    </cfRule>
  </conditionalFormatting>
  <conditionalFormatting sqref="E30">
    <cfRule type="containsText" dxfId="97" priority="2" operator="containsText" text="Absent">
      <formula>NOT(ISERROR(SEARCH("Absent",E30)))</formula>
    </cfRule>
  </conditionalFormatting>
  <conditionalFormatting sqref="E30">
    <cfRule type="cellIs" dxfId="96" priority="3" operator="lessThan">
      <formula>40</formula>
    </cfRule>
  </conditionalFormatting>
  <conditionalFormatting sqref="E30">
    <cfRule type="cellIs" dxfId="95" priority="4" operator="between">
      <formula>40</formula>
      <formula>69</formula>
    </cfRule>
  </conditionalFormatting>
  <conditionalFormatting sqref="E30">
    <cfRule type="cellIs" dxfId="94" priority="5" operator="between">
      <formula>70</formula>
      <formula>80</formula>
    </cfRule>
  </conditionalFormatting>
  <conditionalFormatting sqref="E30">
    <cfRule type="cellIs" dxfId="93" priority="6" operator="between">
      <formula>81</formula>
      <formula>101</formula>
    </cfRule>
  </conditionalFormatting>
  <conditionalFormatting sqref="E30">
    <cfRule type="cellIs" dxfId="92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L42" sqref="L4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405</v>
      </c>
      <c r="F2" s="3" t="s">
        <v>406</v>
      </c>
      <c r="G2" s="5"/>
    </row>
    <row r="4" spans="2:8" x14ac:dyDescent="0.25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2:8" x14ac:dyDescent="0.25">
      <c r="B5" s="8">
        <v>1</v>
      </c>
      <c r="C5" s="9" t="s">
        <v>144</v>
      </c>
      <c r="D5" s="9" t="s">
        <v>407</v>
      </c>
      <c r="E5" s="10">
        <v>150</v>
      </c>
      <c r="F5" s="11"/>
      <c r="G5" s="11"/>
      <c r="H5" s="12"/>
    </row>
    <row r="6" spans="2:8" x14ac:dyDescent="0.25">
      <c r="B6" s="8">
        <v>2</v>
      </c>
      <c r="C6" s="9" t="s">
        <v>408</v>
      </c>
      <c r="D6" s="9" t="s">
        <v>409</v>
      </c>
      <c r="E6" s="10">
        <v>69</v>
      </c>
      <c r="F6" s="11"/>
      <c r="G6" s="11"/>
      <c r="H6" s="12"/>
    </row>
    <row r="7" spans="2:8" x14ac:dyDescent="0.25">
      <c r="B7" s="8">
        <v>3</v>
      </c>
      <c r="C7" s="9" t="s">
        <v>410</v>
      </c>
      <c r="D7" s="9" t="s">
        <v>296</v>
      </c>
      <c r="E7" s="10">
        <v>170</v>
      </c>
      <c r="F7" s="11"/>
      <c r="G7" s="11"/>
      <c r="H7" s="12"/>
    </row>
    <row r="8" spans="2:8" x14ac:dyDescent="0.25">
      <c r="B8" s="8">
        <v>4</v>
      </c>
      <c r="C8" s="9" t="s">
        <v>411</v>
      </c>
      <c r="D8" s="9" t="s">
        <v>412</v>
      </c>
      <c r="E8" s="10">
        <v>170</v>
      </c>
      <c r="F8" s="11"/>
      <c r="G8" s="11"/>
      <c r="H8" s="12"/>
    </row>
    <row r="9" spans="2:8" ht="15" customHeight="1" x14ac:dyDescent="0.25">
      <c r="B9" s="8">
        <v>5</v>
      </c>
      <c r="C9" s="9" t="s">
        <v>413</v>
      </c>
      <c r="D9" s="9" t="s">
        <v>414</v>
      </c>
      <c r="E9" s="10">
        <v>58</v>
      </c>
      <c r="F9" s="11"/>
      <c r="G9" s="11"/>
      <c r="H9" s="12"/>
    </row>
    <row r="10" spans="2:8" x14ac:dyDescent="0.25">
      <c r="B10" s="8">
        <v>6</v>
      </c>
      <c r="C10" s="9" t="s">
        <v>415</v>
      </c>
      <c r="D10" s="9" t="s">
        <v>416</v>
      </c>
      <c r="E10" s="10">
        <v>116</v>
      </c>
      <c r="F10" s="11"/>
      <c r="G10" s="11"/>
      <c r="H10" s="12"/>
    </row>
    <row r="11" spans="2:8" x14ac:dyDescent="0.25">
      <c r="B11" s="8">
        <v>7</v>
      </c>
      <c r="C11" s="9" t="s">
        <v>417</v>
      </c>
      <c r="D11" s="9" t="s">
        <v>246</v>
      </c>
      <c r="E11" s="10">
        <v>163</v>
      </c>
      <c r="F11" s="11"/>
      <c r="G11" s="11"/>
      <c r="H11" s="43" t="s">
        <v>418</v>
      </c>
    </row>
    <row r="12" spans="2:8" x14ac:dyDescent="0.25">
      <c r="B12" s="8">
        <v>8</v>
      </c>
      <c r="C12" s="9" t="s">
        <v>419</v>
      </c>
      <c r="D12" s="9" t="s">
        <v>420</v>
      </c>
      <c r="E12" s="10">
        <v>128</v>
      </c>
      <c r="F12" s="11"/>
      <c r="G12" s="11"/>
      <c r="H12" s="12"/>
    </row>
    <row r="13" spans="2:8" x14ac:dyDescent="0.25">
      <c r="B13" s="8">
        <v>9</v>
      </c>
      <c r="C13" s="9" t="s">
        <v>421</v>
      </c>
      <c r="D13" s="9" t="s">
        <v>422</v>
      </c>
      <c r="E13" s="10">
        <v>113</v>
      </c>
      <c r="F13" s="11"/>
      <c r="G13" s="11"/>
      <c r="H13" s="12"/>
    </row>
    <row r="14" spans="2:8" x14ac:dyDescent="0.25">
      <c r="B14" s="8">
        <v>10</v>
      </c>
      <c r="C14" s="9" t="s">
        <v>423</v>
      </c>
      <c r="D14" s="9" t="s">
        <v>424</v>
      </c>
      <c r="E14" s="10">
        <v>145</v>
      </c>
      <c r="F14" s="11"/>
      <c r="G14" s="11"/>
      <c r="H14" s="12"/>
    </row>
    <row r="15" spans="2:8" x14ac:dyDescent="0.25">
      <c r="B15" s="8">
        <v>11</v>
      </c>
      <c r="C15" s="16" t="s">
        <v>425</v>
      </c>
      <c r="D15" s="16" t="s">
        <v>426</v>
      </c>
      <c r="E15" s="17">
        <v>0</v>
      </c>
      <c r="F15" s="11"/>
      <c r="G15" s="11"/>
      <c r="H15" s="18" t="s">
        <v>34</v>
      </c>
    </row>
    <row r="16" spans="2:8" ht="15" customHeight="1" x14ac:dyDescent="0.25">
      <c r="B16" s="8">
        <v>12</v>
      </c>
      <c r="C16" s="9" t="s">
        <v>427</v>
      </c>
      <c r="D16" s="9" t="s">
        <v>428</v>
      </c>
      <c r="E16" s="10">
        <v>169</v>
      </c>
      <c r="F16" s="11"/>
      <c r="G16" s="11"/>
      <c r="H16" s="12"/>
    </row>
    <row r="17" spans="2:8" x14ac:dyDescent="0.25">
      <c r="B17" s="8">
        <v>13</v>
      </c>
      <c r="C17" s="9" t="s">
        <v>429</v>
      </c>
      <c r="D17" s="9" t="s">
        <v>430</v>
      </c>
      <c r="E17" s="10">
        <v>86</v>
      </c>
      <c r="F17" s="11"/>
      <c r="G17" s="11"/>
      <c r="H17" s="12"/>
    </row>
    <row r="18" spans="2:8" x14ac:dyDescent="0.25">
      <c r="B18" s="8">
        <v>14</v>
      </c>
      <c r="C18" s="46" t="s">
        <v>431</v>
      </c>
      <c r="D18" s="46" t="s">
        <v>432</v>
      </c>
      <c r="E18" s="47">
        <v>0</v>
      </c>
      <c r="F18" s="11"/>
      <c r="G18" s="11"/>
      <c r="H18" s="48" t="s">
        <v>211</v>
      </c>
    </row>
    <row r="19" spans="2:8" x14ac:dyDescent="0.25">
      <c r="B19" s="8">
        <v>15</v>
      </c>
      <c r="C19" s="9" t="s">
        <v>433</v>
      </c>
      <c r="D19" s="9" t="s">
        <v>434</v>
      </c>
      <c r="E19" s="10">
        <v>69</v>
      </c>
      <c r="F19" s="11"/>
      <c r="G19" s="11"/>
      <c r="H19" s="12"/>
    </row>
    <row r="20" spans="2:8" x14ac:dyDescent="0.25">
      <c r="B20" s="8">
        <v>16</v>
      </c>
      <c r="C20" s="9" t="s">
        <v>435</v>
      </c>
      <c r="D20" s="9" t="s">
        <v>436</v>
      </c>
      <c r="E20" s="10">
        <v>50</v>
      </c>
      <c r="F20" s="11"/>
      <c r="G20" s="11"/>
      <c r="H20" s="12"/>
    </row>
    <row r="21" spans="2:8" ht="30" x14ac:dyDescent="0.25">
      <c r="B21" s="8">
        <v>17</v>
      </c>
      <c r="C21" s="9" t="s">
        <v>437</v>
      </c>
      <c r="D21" s="9" t="s">
        <v>438</v>
      </c>
      <c r="E21" s="10">
        <v>134</v>
      </c>
      <c r="F21" s="11"/>
      <c r="G21" s="11"/>
      <c r="H21" s="19"/>
    </row>
    <row r="22" spans="2:8" x14ac:dyDescent="0.25">
      <c r="B22" s="8">
        <v>18</v>
      </c>
      <c r="C22" s="9" t="s">
        <v>439</v>
      </c>
      <c r="D22" s="9" t="s">
        <v>440</v>
      </c>
      <c r="E22" s="10">
        <v>153</v>
      </c>
      <c r="F22" s="11"/>
      <c r="G22" s="11"/>
      <c r="H22" s="19"/>
    </row>
    <row r="23" spans="2:8" x14ac:dyDescent="0.25">
      <c r="B23" s="8">
        <v>19</v>
      </c>
      <c r="C23" s="49" t="s">
        <v>441</v>
      </c>
      <c r="D23" s="49" t="s">
        <v>442</v>
      </c>
      <c r="E23" s="17">
        <v>0</v>
      </c>
      <c r="F23" s="11"/>
      <c r="G23" s="11"/>
      <c r="H23" s="22" t="s">
        <v>34</v>
      </c>
    </row>
    <row r="24" spans="2:8" x14ac:dyDescent="0.25">
      <c r="B24" s="8">
        <v>20</v>
      </c>
      <c r="C24" s="9" t="s">
        <v>185</v>
      </c>
      <c r="D24" s="9" t="s">
        <v>443</v>
      </c>
      <c r="E24" s="10">
        <v>84</v>
      </c>
      <c r="F24" s="11"/>
      <c r="G24" s="11"/>
      <c r="H24" s="19"/>
    </row>
    <row r="25" spans="2:8" x14ac:dyDescent="0.25">
      <c r="B25" s="8">
        <v>21</v>
      </c>
      <c r="C25" s="9" t="s">
        <v>444</v>
      </c>
      <c r="D25" s="9" t="s">
        <v>445</v>
      </c>
      <c r="E25" s="10">
        <v>119</v>
      </c>
      <c r="F25" s="11"/>
      <c r="G25" s="8"/>
      <c r="H25" s="19"/>
    </row>
    <row r="26" spans="2:8" x14ac:dyDescent="0.25">
      <c r="B26" s="8">
        <v>22</v>
      </c>
      <c r="C26" s="38"/>
      <c r="D26" s="38"/>
      <c r="E26" s="11"/>
      <c r="F26" s="11"/>
      <c r="G26" s="8"/>
      <c r="H26" s="8"/>
    </row>
    <row r="27" spans="2:8" x14ac:dyDescent="0.25">
      <c r="B27" s="8">
        <v>23</v>
      </c>
      <c r="C27" s="38"/>
      <c r="D27" s="38"/>
      <c r="E27" s="11"/>
      <c r="F27" s="11"/>
      <c r="G27" s="8"/>
      <c r="H27" s="8"/>
    </row>
    <row r="28" spans="2:8" x14ac:dyDescent="0.25">
      <c r="B28" s="8">
        <v>24</v>
      </c>
      <c r="C28" s="38"/>
      <c r="D28" s="38"/>
      <c r="E28" s="11"/>
      <c r="F28" s="11"/>
      <c r="G28" s="11"/>
      <c r="H28" s="8"/>
    </row>
    <row r="29" spans="2:8" x14ac:dyDescent="0.25">
      <c r="B29" s="8">
        <v>25</v>
      </c>
      <c r="C29" s="38"/>
      <c r="D29" s="38"/>
      <c r="E29" s="11"/>
      <c r="F29" s="11"/>
      <c r="G29" s="11"/>
      <c r="H29" s="8"/>
    </row>
    <row r="30" spans="2:8" x14ac:dyDescent="0.25">
      <c r="B30" s="8">
        <v>26</v>
      </c>
      <c r="C30" s="38"/>
      <c r="D30" s="38"/>
      <c r="E30" s="11"/>
      <c r="F30" s="11"/>
      <c r="G30" s="11"/>
      <c r="H30" s="8"/>
    </row>
    <row r="31" spans="2:8" x14ac:dyDescent="0.25">
      <c r="B31" s="8">
        <v>27</v>
      </c>
      <c r="C31" s="5"/>
      <c r="D31" s="5"/>
      <c r="E31" s="11"/>
      <c r="F31" s="11"/>
      <c r="G31" s="11"/>
      <c r="H31" s="8"/>
    </row>
    <row r="32" spans="2:8" x14ac:dyDescent="0.25">
      <c r="B32" s="8">
        <v>28</v>
      </c>
      <c r="C32" s="5"/>
      <c r="D32" s="5"/>
      <c r="E32" s="11"/>
      <c r="F32" s="11"/>
      <c r="G32" s="11"/>
      <c r="H32" s="8"/>
    </row>
    <row r="33" spans="2:8" x14ac:dyDescent="0.25">
      <c r="B33" s="8">
        <v>29</v>
      </c>
      <c r="C33" s="24"/>
      <c r="D33" s="24"/>
      <c r="E33" s="11"/>
      <c r="F33" s="11"/>
      <c r="G33" s="11"/>
      <c r="H33" s="8"/>
    </row>
    <row r="34" spans="2:8" x14ac:dyDescent="0.25">
      <c r="B34" s="8">
        <v>30</v>
      </c>
      <c r="C34" s="5"/>
      <c r="D34" s="5"/>
      <c r="E34" s="11"/>
      <c r="F34" s="11"/>
      <c r="G34" s="11"/>
      <c r="H34" s="8"/>
    </row>
    <row r="35" spans="2:8" x14ac:dyDescent="0.25">
      <c r="B35" s="2"/>
      <c r="E35" s="2"/>
    </row>
    <row r="36" spans="2:8" x14ac:dyDescent="0.25">
      <c r="C36" s="25"/>
    </row>
    <row r="37" spans="2:8" ht="45" x14ac:dyDescent="0.25">
      <c r="C37" s="11" t="s">
        <v>67</v>
      </c>
      <c r="D37" s="11" t="s">
        <v>446</v>
      </c>
      <c r="E37" s="26"/>
    </row>
    <row r="38" spans="2:8" x14ac:dyDescent="0.25">
      <c r="C38" s="27" t="s">
        <v>447</v>
      </c>
      <c r="D38" s="8">
        <f>COUNTIF(E5:E34,"&lt;72")</f>
        <v>7</v>
      </c>
      <c r="E38" s="2"/>
    </row>
    <row r="39" spans="2:8" x14ac:dyDescent="0.25">
      <c r="C39" s="28" t="s">
        <v>448</v>
      </c>
      <c r="D39" s="50">
        <f>SUMPRODUCT((E5:E34&gt;=72)*(E5:E34&lt;=98))</f>
        <v>2</v>
      </c>
      <c r="E39" s="2"/>
    </row>
    <row r="40" spans="2:8" x14ac:dyDescent="0.25">
      <c r="C40" s="29" t="s">
        <v>449</v>
      </c>
      <c r="D40" s="51">
        <f>SUMPRODUCT((E5:E34&gt;=99)*(E5:E34&lt;=116))</f>
        <v>2</v>
      </c>
      <c r="E40" s="2"/>
    </row>
    <row r="41" spans="2:8" x14ac:dyDescent="0.25">
      <c r="C41" s="30" t="s">
        <v>450</v>
      </c>
      <c r="D41" s="52">
        <f>SUMPRODUCT((E5:E34&gt;=117)*(E5:E34&lt;=141))</f>
        <v>3</v>
      </c>
      <c r="E41" s="2"/>
    </row>
    <row r="42" spans="2:8" x14ac:dyDescent="0.25">
      <c r="C42" s="31" t="s">
        <v>451</v>
      </c>
      <c r="D42" s="53">
        <f>COUNTIF(E5:E34,"&gt;141")</f>
        <v>7</v>
      </c>
      <c r="E42" s="2"/>
    </row>
    <row r="43" spans="2:8" x14ac:dyDescent="0.25">
      <c r="C43" s="32" t="s">
        <v>74</v>
      </c>
      <c r="D43" s="33">
        <f>SUM(D38:D42)</f>
        <v>21</v>
      </c>
      <c r="E43" s="2"/>
    </row>
    <row r="44" spans="2:8" x14ac:dyDescent="0.25">
      <c r="C44" s="34" t="s">
        <v>75</v>
      </c>
      <c r="D44" s="35">
        <f>COUNTIF(E5:E34,"Non évaluable")</f>
        <v>0</v>
      </c>
      <c r="E44" s="2"/>
    </row>
    <row r="45" spans="2:8" x14ac:dyDescent="0.25">
      <c r="C45" s="36" t="s">
        <v>76</v>
      </c>
      <c r="D45" s="8">
        <f>COUNTIF(E5:E34,"Absent")</f>
        <v>0</v>
      </c>
      <c r="E45" s="2"/>
    </row>
    <row r="46" spans="2:8" x14ac:dyDescent="0.25">
      <c r="C46" s="32" t="s">
        <v>77</v>
      </c>
      <c r="D46" s="33">
        <f>SUM(D43:D45)</f>
        <v>21</v>
      </c>
      <c r="E46" s="2"/>
    </row>
    <row r="49" spans="3:4" ht="45" x14ac:dyDescent="0.25">
      <c r="C49" s="11" t="s">
        <v>78</v>
      </c>
      <c r="D49" s="11" t="s">
        <v>446</v>
      </c>
    </row>
    <row r="50" spans="3:4" x14ac:dyDescent="0.25">
      <c r="C50" s="27" t="s">
        <v>447</v>
      </c>
      <c r="D50" s="54">
        <f>COUNTIF(F5:F34,"&lt;72")</f>
        <v>0</v>
      </c>
    </row>
    <row r="51" spans="3:4" x14ac:dyDescent="0.25">
      <c r="C51" s="28" t="s">
        <v>448</v>
      </c>
      <c r="D51" s="50">
        <f>SUMPRODUCT((F5:F34&gt;=72)*(F5:F34&lt;=98))</f>
        <v>0</v>
      </c>
    </row>
    <row r="52" spans="3:4" x14ac:dyDescent="0.25">
      <c r="C52" s="29" t="s">
        <v>449</v>
      </c>
      <c r="D52" s="51">
        <f>SUMPRODUCT((F5:F34&gt;=99)*(F5:F34&lt;=116))</f>
        <v>0</v>
      </c>
    </row>
    <row r="53" spans="3:4" x14ac:dyDescent="0.25">
      <c r="C53" s="30" t="s">
        <v>450</v>
      </c>
      <c r="D53" s="52">
        <f>SUMPRODUCT((F5:F34&gt;=117)*(F5:F34&lt;=141))</f>
        <v>0</v>
      </c>
    </row>
    <row r="54" spans="3:4" x14ac:dyDescent="0.25">
      <c r="C54" s="31" t="s">
        <v>451</v>
      </c>
      <c r="D54" s="53">
        <f>COUNTIF(F5:F34,"&gt;141")</f>
        <v>0</v>
      </c>
    </row>
    <row r="55" spans="3:4" x14ac:dyDescent="0.25">
      <c r="C55" s="32" t="s">
        <v>74</v>
      </c>
      <c r="D55" s="33">
        <f>SUM(D50:D54)</f>
        <v>0</v>
      </c>
    </row>
    <row r="56" spans="3:4" x14ac:dyDescent="0.25">
      <c r="C56" s="34" t="s">
        <v>75</v>
      </c>
      <c r="D56" s="35">
        <f>COUNTIF(F5:F34,"Non évaluable")</f>
        <v>0</v>
      </c>
    </row>
    <row r="57" spans="3:4" x14ac:dyDescent="0.25">
      <c r="C57" s="36" t="s">
        <v>76</v>
      </c>
      <c r="D57" s="8">
        <f>COUNTIF(F5:F34,"Absent")</f>
        <v>0</v>
      </c>
    </row>
    <row r="58" spans="3:4" x14ac:dyDescent="0.25">
      <c r="C58" s="32" t="s">
        <v>77</v>
      </c>
      <c r="D58" s="33">
        <f>SUM(D55:D57)</f>
        <v>0</v>
      </c>
    </row>
    <row r="61" spans="3:4" ht="45" x14ac:dyDescent="0.25">
      <c r="C61" s="11" t="s">
        <v>79</v>
      </c>
      <c r="D61" s="11" t="s">
        <v>446</v>
      </c>
    </row>
    <row r="62" spans="3:4" x14ac:dyDescent="0.25">
      <c r="C62" s="27" t="s">
        <v>447</v>
      </c>
      <c r="D62" s="55">
        <f>COUNTIF(G5:G34,"&lt;72")</f>
        <v>0</v>
      </c>
    </row>
    <row r="63" spans="3:4" x14ac:dyDescent="0.25">
      <c r="C63" s="28" t="s">
        <v>448</v>
      </c>
      <c r="D63" s="50">
        <f>SUMPRODUCT((G5:G34&gt;=72)*(G5:G34&lt;=98))</f>
        <v>0</v>
      </c>
    </row>
    <row r="64" spans="3:4" x14ac:dyDescent="0.25">
      <c r="C64" s="29" t="s">
        <v>449</v>
      </c>
      <c r="D64" s="56">
        <f>SUMPRODUCT((G5:G34&gt;=99)*(G5:G34&lt;=116))</f>
        <v>0</v>
      </c>
    </row>
    <row r="65" spans="3:4" x14ac:dyDescent="0.25">
      <c r="C65" s="30" t="s">
        <v>450</v>
      </c>
      <c r="D65" s="52">
        <f>SUMPRODUCT((G5:G34&gt;=117)*(G5:G34&lt;=141))</f>
        <v>0</v>
      </c>
    </row>
    <row r="66" spans="3:4" x14ac:dyDescent="0.25">
      <c r="C66" s="31" t="s">
        <v>451</v>
      </c>
      <c r="D66" s="53">
        <f>COUNTIF(G5:G34,"&gt;141")</f>
        <v>0</v>
      </c>
    </row>
    <row r="67" spans="3:4" x14ac:dyDescent="0.25">
      <c r="C67" s="32" t="s">
        <v>74</v>
      </c>
      <c r="D67" s="33">
        <f>SUM(D62:D66)</f>
        <v>0</v>
      </c>
    </row>
    <row r="68" spans="3:4" x14ac:dyDescent="0.25">
      <c r="C68" s="34" t="s">
        <v>75</v>
      </c>
      <c r="D68" s="35">
        <f>COUNTIF(G5:G34,"Non évaluable")</f>
        <v>0</v>
      </c>
    </row>
    <row r="69" spans="3:4" x14ac:dyDescent="0.25">
      <c r="C69" s="36" t="s">
        <v>76</v>
      </c>
      <c r="D69" s="8">
        <f>COUNTIF(G5:G34,"Absent")</f>
        <v>0</v>
      </c>
    </row>
    <row r="70" spans="3:4" x14ac:dyDescent="0.25">
      <c r="C70" s="32" t="s">
        <v>77</v>
      </c>
      <c r="D70" s="33">
        <f>SUM(D67:D69)</f>
        <v>0</v>
      </c>
    </row>
  </sheetData>
  <conditionalFormatting sqref="D38">
    <cfRule type="cellIs" dxfId="91" priority="33" operator="lessThan">
      <formula>72</formula>
    </cfRule>
  </conditionalFormatting>
  <conditionalFormatting sqref="D39">
    <cfRule type="cellIs" dxfId="90" priority="32" operator="between">
      <formula>72</formula>
      <formula>98</formula>
    </cfRule>
  </conditionalFormatting>
  <conditionalFormatting sqref="E5:E34">
    <cfRule type="cellIs" dxfId="89" priority="28" operator="lessThan">
      <formula>72</formula>
    </cfRule>
  </conditionalFormatting>
  <conditionalFormatting sqref="E5:E34">
    <cfRule type="cellIs" dxfId="88" priority="27" operator="lessThan">
      <formula>72</formula>
    </cfRule>
  </conditionalFormatting>
  <conditionalFormatting sqref="E5:E34">
    <cfRule type="cellIs" dxfId="87" priority="26" operator="between">
      <formula>72</formula>
      <formula>98</formula>
    </cfRule>
  </conditionalFormatting>
  <conditionalFormatting sqref="E5:E34">
    <cfRule type="cellIs" dxfId="86" priority="25" operator="between">
      <formula>99</formula>
      <formula>116</formula>
    </cfRule>
  </conditionalFormatting>
  <conditionalFormatting sqref="E5:E34">
    <cfRule type="cellIs" dxfId="85" priority="24" operator="between">
      <formula>117</formula>
      <formula>141</formula>
    </cfRule>
  </conditionalFormatting>
  <conditionalFormatting sqref="E5:E34">
    <cfRule type="cellIs" dxfId="84" priority="23" operator="greaterThan">
      <formula>141</formula>
    </cfRule>
  </conditionalFormatting>
  <conditionalFormatting sqref="E5:E34">
    <cfRule type="cellIs" dxfId="83" priority="22" operator="greaterThan">
      <formula>141</formula>
    </cfRule>
  </conditionalFormatting>
  <conditionalFormatting sqref="F5:F34">
    <cfRule type="cellIs" dxfId="82" priority="14" operator="lessThan">
      <formula>72</formula>
    </cfRule>
  </conditionalFormatting>
  <conditionalFormatting sqref="F5:F34">
    <cfRule type="cellIs" dxfId="81" priority="13" operator="between">
      <formula>72</formula>
      <formula>98</formula>
    </cfRule>
  </conditionalFormatting>
  <conditionalFormatting sqref="F5:F34">
    <cfRule type="cellIs" dxfId="80" priority="12" operator="between">
      <formula>99</formula>
      <formula>116</formula>
    </cfRule>
  </conditionalFormatting>
  <conditionalFormatting sqref="F5:F34">
    <cfRule type="cellIs" dxfId="79" priority="11" operator="between">
      <formula>117</formula>
      <formula>141</formula>
    </cfRule>
  </conditionalFormatting>
  <conditionalFormatting sqref="F5:F34">
    <cfRule type="cellIs" dxfId="78" priority="10" operator="greaterThan">
      <formula>141</formula>
    </cfRule>
  </conditionalFormatting>
  <conditionalFormatting sqref="F5:F34">
    <cfRule type="cellIs" dxfId="77" priority="9" operator="greaterThan">
      <formula>141</formula>
    </cfRule>
  </conditionalFormatting>
  <conditionalFormatting sqref="F5:F34">
    <cfRule type="cellIs" dxfId="76" priority="8" operator="greaterThan">
      <formula>141</formula>
    </cfRule>
  </conditionalFormatting>
  <conditionalFormatting sqref="F5:F34">
    <cfRule type="cellIs" dxfId="75" priority="7" operator="greaterThan">
      <formula>141</formula>
    </cfRule>
  </conditionalFormatting>
  <conditionalFormatting sqref="G5:G34">
    <cfRule type="cellIs" dxfId="74" priority="6" operator="lessThan">
      <formula>72</formula>
    </cfRule>
  </conditionalFormatting>
  <conditionalFormatting sqref="G5:G34">
    <cfRule type="cellIs" dxfId="73" priority="5" operator="between">
      <formula>72</formula>
      <formula>98</formula>
    </cfRule>
  </conditionalFormatting>
  <conditionalFormatting sqref="G5:G34">
    <cfRule type="cellIs" dxfId="72" priority="4" operator="between">
      <formula>99</formula>
      <formula>116</formula>
    </cfRule>
  </conditionalFormatting>
  <conditionalFormatting sqref="G5:G34">
    <cfRule type="cellIs" dxfId="71" priority="3" operator="between">
      <formula>117</formula>
      <formula>141</formula>
    </cfRule>
  </conditionalFormatting>
  <conditionalFormatting sqref="G5:G34">
    <cfRule type="cellIs" dxfId="70" priority="2" operator="greaterThan">
      <formula>141</formula>
    </cfRule>
  </conditionalFormatting>
  <conditionalFormatting sqref="G5:G34">
    <cfRule type="cellIs" dxfId="69" priority="1" operator="greaterThan">
      <formula>141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fluence CE2 A</vt:lpstr>
      <vt:lpstr>fluence CE2 B</vt:lpstr>
      <vt:lpstr>fluence CE2 C</vt:lpstr>
      <vt:lpstr>fluence CE2 D</vt:lpstr>
      <vt:lpstr>fluence CM1 A</vt:lpstr>
      <vt:lpstr>fluence CM1 B</vt:lpstr>
      <vt:lpstr>fluence CM1 C</vt:lpstr>
      <vt:lpstr>fluence CM1 D</vt:lpstr>
      <vt:lpstr>fluence CM2 A </vt:lpstr>
      <vt:lpstr>fluence CM2 B</vt:lpstr>
      <vt:lpstr>fluence CM2 C</vt:lpstr>
      <vt:lpstr>fluence CE1 A</vt:lpstr>
      <vt:lpstr>fluence CE1 B</vt:lpstr>
      <vt:lpstr>fluence CE1 C</vt:lpstr>
      <vt:lpstr>fluence CE1 D</vt:lpstr>
      <vt:lpstr>fluence CE1 E</vt:lpstr>
      <vt:lpstr>fluence CE1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mpepin</cp:lastModifiedBy>
  <cp:revision>1</cp:revision>
  <dcterms:created xsi:type="dcterms:W3CDTF">2016-11-08T19:20:00Z</dcterms:created>
  <dcterms:modified xsi:type="dcterms:W3CDTF">2022-03-24T14:10:52Z</dcterms:modified>
</cp:coreProperties>
</file>