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880" windowWidth="15120" windowHeight="11265" firstSheet="1" activeTab="5"/>
  </bookViews>
  <sheets>
    <sheet name="3Обученность - рук." sheetId="3" r:id="rId1"/>
    <sheet name="4 Социализация - учителя" sheetId="4" r:id="rId2"/>
    <sheet name="5ФГ- учителя" sheetId="7" r:id="rId3"/>
    <sheet name="6ЛК- учитель" sheetId="8" r:id="rId4"/>
    <sheet name="7 МК- учитель" sheetId="9" r:id="rId5"/>
    <sheet name="8 ПС- учитель" sheetId="10" r:id="rId6"/>
  </sheets>
  <calcPr calcId="144525"/>
</workbook>
</file>

<file path=xl/calcChain.xml><?xml version="1.0" encoding="utf-8"?>
<calcChain xmlns="http://schemas.openxmlformats.org/spreadsheetml/2006/main">
  <c r="AK81" i="3" l="1"/>
  <c r="AK80" i="3"/>
  <c r="E75" i="10"/>
  <c r="F75" i="10"/>
  <c r="G75" i="10"/>
  <c r="H75" i="10"/>
  <c r="I75" i="10"/>
  <c r="D75" i="10"/>
  <c r="R76" i="9"/>
  <c r="S76" i="9"/>
  <c r="T76" i="9"/>
  <c r="U76" i="9"/>
  <c r="V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AI76" i="9"/>
  <c r="AJ76" i="9"/>
  <c r="AK76" i="9"/>
  <c r="AL76" i="9"/>
  <c r="AM76" i="9"/>
  <c r="F76" i="9"/>
  <c r="G76" i="9"/>
  <c r="H76" i="9"/>
  <c r="I76" i="9"/>
  <c r="J76" i="9"/>
  <c r="K76" i="9"/>
  <c r="L76" i="9"/>
  <c r="M76" i="9"/>
  <c r="N76" i="9"/>
  <c r="O76" i="9"/>
  <c r="P76" i="9"/>
  <c r="Q76" i="9"/>
  <c r="E76" i="9"/>
  <c r="Y76" i="8"/>
  <c r="Z76" i="8"/>
  <c r="AA76" i="8"/>
  <c r="AB76" i="8"/>
  <c r="AC76" i="8"/>
  <c r="AD76" i="8"/>
  <c r="AE76" i="8"/>
  <c r="AF76" i="8"/>
  <c r="AG76" i="8"/>
  <c r="AH76" i="8"/>
  <c r="AI76" i="8"/>
  <c r="AJ76" i="8"/>
  <c r="AK76" i="8"/>
  <c r="N76" i="8"/>
  <c r="O76" i="8"/>
  <c r="P76" i="8"/>
  <c r="Q76" i="8"/>
  <c r="R76" i="8"/>
  <c r="S76" i="8"/>
  <c r="T76" i="8"/>
  <c r="U76" i="8"/>
  <c r="V76" i="8"/>
  <c r="W76" i="8"/>
  <c r="X76" i="8"/>
  <c r="F76" i="8"/>
  <c r="G76" i="8"/>
  <c r="H76" i="8"/>
  <c r="I76" i="8"/>
  <c r="J76" i="8"/>
  <c r="K76" i="8"/>
  <c r="L76" i="8"/>
  <c r="M76" i="8"/>
  <c r="AC83" i="7"/>
  <c r="AF83" i="7"/>
  <c r="AI83" i="7"/>
  <c r="W83" i="7"/>
  <c r="Z83" i="7"/>
  <c r="K83" i="7"/>
  <c r="N83" i="7"/>
  <c r="Q83" i="7"/>
  <c r="T83" i="7"/>
  <c r="H83" i="7"/>
  <c r="N81" i="4"/>
  <c r="Q81" i="4"/>
  <c r="H81" i="4"/>
  <c r="K81" i="4"/>
  <c r="E81" i="4"/>
  <c r="P39" i="3"/>
  <c r="S39" i="3"/>
  <c r="P40" i="3"/>
  <c r="S40" i="3"/>
  <c r="P31" i="3"/>
  <c r="S31" i="3"/>
  <c r="P32" i="3"/>
  <c r="S32" i="3"/>
  <c r="AE23" i="3"/>
  <c r="AE24" i="3"/>
  <c r="V23" i="3"/>
  <c r="V24" i="3"/>
  <c r="AE15" i="3"/>
  <c r="AE16" i="3"/>
  <c r="V15" i="3"/>
  <c r="V16" i="3"/>
  <c r="AB81" i="3"/>
  <c r="AE81" i="3"/>
  <c r="AH81" i="3"/>
  <c r="V81" i="3"/>
  <c r="Y81" i="3"/>
  <c r="P81" i="3"/>
  <c r="S81" i="3"/>
  <c r="G81" i="3"/>
  <c r="J81" i="3"/>
  <c r="M81" i="3"/>
  <c r="D81" i="3"/>
  <c r="D16" i="3"/>
  <c r="D15" i="3"/>
  <c r="D24" i="3"/>
  <c r="G24" i="3"/>
  <c r="J24" i="3"/>
  <c r="M24" i="3"/>
  <c r="Y24" i="3"/>
  <c r="AB24" i="3"/>
  <c r="AH24" i="3"/>
  <c r="D32" i="3"/>
  <c r="G32" i="3"/>
  <c r="J32" i="3"/>
  <c r="M32" i="3"/>
  <c r="V32" i="3"/>
  <c r="Y32" i="3"/>
  <c r="AB32" i="3"/>
  <c r="AE32" i="3"/>
  <c r="AH32" i="3"/>
  <c r="D40" i="3"/>
  <c r="G40" i="3"/>
  <c r="J40" i="3"/>
  <c r="M40" i="3"/>
  <c r="V40" i="3"/>
  <c r="Y40" i="3"/>
  <c r="AB40" i="3"/>
  <c r="AE40" i="3"/>
  <c r="AH40" i="3"/>
  <c r="D48" i="3"/>
  <c r="G48" i="3"/>
  <c r="J48" i="3"/>
  <c r="M48" i="3"/>
  <c r="P48" i="3"/>
  <c r="S48" i="3"/>
  <c r="V48" i="3"/>
  <c r="Y48" i="3"/>
  <c r="AB48" i="3"/>
  <c r="AE48" i="3"/>
  <c r="AH48" i="3"/>
  <c r="W66" i="7" l="1"/>
  <c r="W65" i="7"/>
  <c r="E73" i="10"/>
  <c r="F73" i="10"/>
  <c r="G73" i="10"/>
  <c r="H73" i="10"/>
  <c r="I73" i="10"/>
  <c r="D73" i="10"/>
  <c r="E66" i="10"/>
  <c r="F66" i="10"/>
  <c r="G66" i="10"/>
  <c r="H66" i="10"/>
  <c r="I66" i="10"/>
  <c r="D66" i="10"/>
  <c r="E58" i="10"/>
  <c r="F58" i="10"/>
  <c r="G58" i="10"/>
  <c r="H58" i="10"/>
  <c r="I58" i="10"/>
  <c r="D58" i="10"/>
  <c r="E50" i="10"/>
  <c r="F50" i="10"/>
  <c r="G50" i="10"/>
  <c r="H50" i="10"/>
  <c r="I50" i="10"/>
  <c r="D50" i="10"/>
  <c r="E42" i="10"/>
  <c r="F42" i="10"/>
  <c r="G42" i="10"/>
  <c r="H42" i="10"/>
  <c r="I42" i="10"/>
  <c r="D42" i="10"/>
  <c r="E34" i="10"/>
  <c r="F34" i="10"/>
  <c r="G34" i="10"/>
  <c r="H34" i="10"/>
  <c r="I34" i="10"/>
  <c r="D34" i="10"/>
  <c r="E26" i="10"/>
  <c r="F26" i="10"/>
  <c r="G26" i="10"/>
  <c r="H26" i="10"/>
  <c r="I26" i="10"/>
  <c r="D26" i="10"/>
  <c r="E18" i="10"/>
  <c r="F18" i="10"/>
  <c r="G18" i="10"/>
  <c r="H18" i="10"/>
  <c r="I18" i="10"/>
  <c r="D18" i="10"/>
  <c r="E10" i="10"/>
  <c r="F10" i="10"/>
  <c r="G10" i="10"/>
  <c r="H10" i="10"/>
  <c r="I10" i="10"/>
  <c r="D10" i="10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AI74" i="9"/>
  <c r="AJ74" i="9"/>
  <c r="AK74" i="9"/>
  <c r="AL74" i="9"/>
  <c r="AM74" i="9"/>
  <c r="E74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M67" i="9"/>
  <c r="E67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AI59" i="9"/>
  <c r="AJ59" i="9"/>
  <c r="AK59" i="9"/>
  <c r="AL59" i="9"/>
  <c r="AM59" i="9"/>
  <c r="E59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M51" i="9"/>
  <c r="E51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E43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E35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E27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E19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E11" i="9"/>
  <c r="AI74" i="8"/>
  <c r="AJ74" i="8"/>
  <c r="AK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E74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AB67" i="8"/>
  <c r="AC67" i="8"/>
  <c r="AD67" i="8"/>
  <c r="AE67" i="8"/>
  <c r="AF67" i="8"/>
  <c r="AG67" i="8"/>
  <c r="AH67" i="8"/>
  <c r="AI67" i="8"/>
  <c r="AJ67" i="8"/>
  <c r="AK67" i="8"/>
  <c r="E67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AF59" i="8"/>
  <c r="AG59" i="8"/>
  <c r="AH59" i="8"/>
  <c r="AI59" i="8"/>
  <c r="AJ59" i="8"/>
  <c r="AK59" i="8"/>
  <c r="E59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E43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E35" i="8"/>
  <c r="AF27" i="8"/>
  <c r="AG27" i="8"/>
  <c r="AH27" i="8"/>
  <c r="AI27" i="8"/>
  <c r="AJ27" i="8"/>
  <c r="AK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E27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E19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E11" i="8"/>
  <c r="H81" i="7"/>
  <c r="K81" i="7"/>
  <c r="N81" i="7"/>
  <c r="Q81" i="7"/>
  <c r="T81" i="7"/>
  <c r="W81" i="7"/>
  <c r="Z81" i="7"/>
  <c r="AC81" i="7"/>
  <c r="AF81" i="7"/>
  <c r="AI81" i="7"/>
  <c r="E81" i="7"/>
  <c r="E74" i="7"/>
  <c r="H74" i="7"/>
  <c r="K74" i="7"/>
  <c r="N74" i="7"/>
  <c r="Q74" i="7"/>
  <c r="T74" i="7"/>
  <c r="W74" i="7"/>
  <c r="Z74" i="7"/>
  <c r="AC74" i="7"/>
  <c r="AF74" i="7"/>
  <c r="AI74" i="7"/>
  <c r="H66" i="7"/>
  <c r="K66" i="7"/>
  <c r="N66" i="7"/>
  <c r="Q66" i="7"/>
  <c r="T66" i="7"/>
  <c r="Z66" i="7"/>
  <c r="AC66" i="7"/>
  <c r="AF66" i="7"/>
  <c r="AI66" i="7"/>
  <c r="E66" i="7"/>
  <c r="H58" i="7"/>
  <c r="K58" i="7"/>
  <c r="N58" i="7"/>
  <c r="Q58" i="7"/>
  <c r="T58" i="7"/>
  <c r="W58" i="7"/>
  <c r="Z58" i="7"/>
  <c r="AC58" i="7"/>
  <c r="AF58" i="7"/>
  <c r="AI58" i="7"/>
  <c r="E58" i="7"/>
  <c r="H50" i="7"/>
  <c r="K50" i="7"/>
  <c r="N50" i="7"/>
  <c r="Q50" i="7"/>
  <c r="T50" i="7"/>
  <c r="W50" i="7"/>
  <c r="Z50" i="7"/>
  <c r="AC50" i="7"/>
  <c r="AF50" i="7"/>
  <c r="AI50" i="7"/>
  <c r="E50" i="7"/>
  <c r="H42" i="7"/>
  <c r="K42" i="7"/>
  <c r="N42" i="7"/>
  <c r="Q42" i="7"/>
  <c r="T42" i="7"/>
  <c r="W42" i="7"/>
  <c r="Z42" i="7"/>
  <c r="AC42" i="7"/>
  <c r="AF42" i="7"/>
  <c r="AI42" i="7"/>
  <c r="E42" i="7"/>
  <c r="H34" i="7"/>
  <c r="K34" i="7"/>
  <c r="N34" i="7"/>
  <c r="Q34" i="7"/>
  <c r="T34" i="7"/>
  <c r="W34" i="7"/>
  <c r="Z34" i="7"/>
  <c r="AC34" i="7"/>
  <c r="AF34" i="7"/>
  <c r="AI34" i="7"/>
  <c r="E34" i="7"/>
  <c r="H26" i="7"/>
  <c r="K26" i="7"/>
  <c r="N26" i="7"/>
  <c r="Q26" i="7"/>
  <c r="T26" i="7"/>
  <c r="W26" i="7"/>
  <c r="Z26" i="7"/>
  <c r="AC26" i="7"/>
  <c r="AF26" i="7"/>
  <c r="AI26" i="7"/>
  <c r="E26" i="7"/>
  <c r="H18" i="7"/>
  <c r="K18" i="7"/>
  <c r="N18" i="7"/>
  <c r="Q18" i="7"/>
  <c r="T18" i="7"/>
  <c r="W18" i="7"/>
  <c r="Z18" i="7"/>
  <c r="AC18" i="7"/>
  <c r="AF18" i="7"/>
  <c r="AI18" i="7"/>
  <c r="E18" i="7"/>
  <c r="Q79" i="4"/>
  <c r="H79" i="4"/>
  <c r="K79" i="4"/>
  <c r="N79" i="4"/>
  <c r="E79" i="4"/>
  <c r="H72" i="4"/>
  <c r="K72" i="4"/>
  <c r="N72" i="4"/>
  <c r="Q72" i="4"/>
  <c r="E72" i="4"/>
  <c r="H64" i="4"/>
  <c r="K64" i="4"/>
  <c r="N64" i="4"/>
  <c r="Q64" i="4"/>
  <c r="E64" i="4"/>
  <c r="H56" i="4"/>
  <c r="K56" i="4"/>
  <c r="N56" i="4"/>
  <c r="Q56" i="4"/>
  <c r="E56" i="4"/>
  <c r="H48" i="4"/>
  <c r="K48" i="4"/>
  <c r="N48" i="4"/>
  <c r="Q48" i="4"/>
  <c r="E48" i="4"/>
  <c r="H40" i="4"/>
  <c r="K40" i="4"/>
  <c r="N40" i="4"/>
  <c r="Q40" i="4"/>
  <c r="E40" i="4"/>
  <c r="H32" i="4"/>
  <c r="K32" i="4"/>
  <c r="N32" i="4"/>
  <c r="Q32" i="4"/>
  <c r="E32" i="4"/>
  <c r="H24" i="4"/>
  <c r="K24" i="4"/>
  <c r="N24" i="4"/>
  <c r="Q24" i="4"/>
  <c r="E24" i="4"/>
  <c r="H16" i="4"/>
  <c r="K16" i="4"/>
  <c r="N16" i="4"/>
  <c r="Q16" i="4"/>
  <c r="E16" i="4"/>
  <c r="D79" i="3"/>
  <c r="D72" i="3"/>
  <c r="D64" i="3"/>
  <c r="D56" i="3"/>
  <c r="D39" i="3"/>
  <c r="G79" i="3"/>
  <c r="J79" i="3"/>
  <c r="M79" i="3"/>
  <c r="P79" i="3"/>
  <c r="S79" i="3"/>
  <c r="V79" i="3"/>
  <c r="Y79" i="3"/>
  <c r="AB79" i="3"/>
  <c r="AE79" i="3"/>
  <c r="AH79" i="3"/>
  <c r="G72" i="3"/>
  <c r="J72" i="3"/>
  <c r="M72" i="3"/>
  <c r="P72" i="3"/>
  <c r="S72" i="3"/>
  <c r="V72" i="3"/>
  <c r="Y72" i="3"/>
  <c r="AB72" i="3"/>
  <c r="AE72" i="3"/>
  <c r="AH72" i="3"/>
  <c r="G64" i="3"/>
  <c r="J64" i="3"/>
  <c r="M64" i="3"/>
  <c r="P64" i="3"/>
  <c r="S64" i="3"/>
  <c r="V64" i="3"/>
  <c r="Y64" i="3"/>
  <c r="AB64" i="3"/>
  <c r="AE64" i="3"/>
  <c r="AH64" i="3"/>
  <c r="G56" i="3"/>
  <c r="J56" i="3"/>
  <c r="M56" i="3"/>
  <c r="P56" i="3"/>
  <c r="S56" i="3"/>
  <c r="V56" i="3"/>
  <c r="Y56" i="3"/>
  <c r="AB56" i="3"/>
  <c r="AE56" i="3"/>
  <c r="AH56" i="3"/>
  <c r="Y16" i="3"/>
  <c r="AB16" i="3"/>
  <c r="AH16" i="3"/>
  <c r="G16" i="3"/>
  <c r="J16" i="3"/>
  <c r="M16" i="3"/>
  <c r="J59" i="10"/>
  <c r="E72" i="10"/>
  <c r="F72" i="10"/>
  <c r="G72" i="10"/>
  <c r="H72" i="10"/>
  <c r="I72" i="10"/>
  <c r="D72" i="10"/>
  <c r="E65" i="10"/>
  <c r="F65" i="10"/>
  <c r="G65" i="10"/>
  <c r="H65" i="10"/>
  <c r="I65" i="10"/>
  <c r="D65" i="10"/>
  <c r="E57" i="10"/>
  <c r="F57" i="10"/>
  <c r="G57" i="10"/>
  <c r="H57" i="10"/>
  <c r="I57" i="10"/>
  <c r="D57" i="10"/>
  <c r="E49" i="10"/>
  <c r="F49" i="10"/>
  <c r="G49" i="10"/>
  <c r="H49" i="10"/>
  <c r="I49" i="10"/>
  <c r="D49" i="10"/>
  <c r="E41" i="10"/>
  <c r="F41" i="10"/>
  <c r="G41" i="10"/>
  <c r="H41" i="10"/>
  <c r="I41" i="10"/>
  <c r="D41" i="10"/>
  <c r="E33" i="10"/>
  <c r="F33" i="10"/>
  <c r="G33" i="10"/>
  <c r="H33" i="10"/>
  <c r="I33" i="10"/>
  <c r="D33" i="10"/>
  <c r="E25" i="10"/>
  <c r="F25" i="10"/>
  <c r="G25" i="10"/>
  <c r="H25" i="10"/>
  <c r="I25" i="10"/>
  <c r="D25" i="10"/>
  <c r="E17" i="10"/>
  <c r="F17" i="10"/>
  <c r="G17" i="10"/>
  <c r="H17" i="10"/>
  <c r="I17" i="10"/>
  <c r="D17" i="10"/>
  <c r="E9" i="10"/>
  <c r="E74" i="10" s="1"/>
  <c r="F9" i="10"/>
  <c r="F74" i="10" s="1"/>
  <c r="G9" i="10"/>
  <c r="G74" i="10" s="1"/>
  <c r="H9" i="10"/>
  <c r="H74" i="10" s="1"/>
  <c r="I9" i="10"/>
  <c r="I74" i="10" s="1"/>
  <c r="D9" i="10"/>
  <c r="D74" i="10" s="1"/>
  <c r="AN4" i="9"/>
  <c r="AO4" i="9" s="1"/>
  <c r="AN5" i="9"/>
  <c r="AN6" i="9"/>
  <c r="AO6" i="9" s="1"/>
  <c r="AN7" i="9"/>
  <c r="AN8" i="9"/>
  <c r="AO8" i="9" s="1"/>
  <c r="AN9" i="9"/>
  <c r="AO9" i="9" s="1"/>
  <c r="AN12" i="9"/>
  <c r="AN13" i="9"/>
  <c r="AO13" i="9" s="1"/>
  <c r="AN14" i="9"/>
  <c r="AO14" i="9" s="1"/>
  <c r="AN15" i="9"/>
  <c r="AO15" i="9" s="1"/>
  <c r="AN16" i="9"/>
  <c r="AO16" i="9" s="1"/>
  <c r="AN17" i="9"/>
  <c r="AO17" i="9" s="1"/>
  <c r="AN20" i="9"/>
  <c r="AO20" i="9" s="1"/>
  <c r="AN21" i="9"/>
  <c r="AN27" i="9" s="1"/>
  <c r="AN22" i="9"/>
  <c r="AN23" i="9"/>
  <c r="AO23" i="9" s="1"/>
  <c r="AN24" i="9"/>
  <c r="AO24" i="9" s="1"/>
  <c r="AN25" i="9"/>
  <c r="AO25" i="9" s="1"/>
  <c r="AN28" i="9"/>
  <c r="AO28" i="9" s="1"/>
  <c r="AN29" i="9"/>
  <c r="AO29" i="9" s="1"/>
  <c r="AN30" i="9"/>
  <c r="AO30" i="9" s="1"/>
  <c r="AN31" i="9"/>
  <c r="AO31" i="9" s="1"/>
  <c r="AN32" i="9"/>
  <c r="AN35" i="9" s="1"/>
  <c r="AN33" i="9"/>
  <c r="AO33" i="9" s="1"/>
  <c r="AN36" i="9"/>
  <c r="AO36" i="9" s="1"/>
  <c r="AN37" i="9"/>
  <c r="AO37" i="9" s="1"/>
  <c r="AN38" i="9"/>
  <c r="AO38" i="9" s="1"/>
  <c r="AN39" i="9"/>
  <c r="AO39" i="9" s="1"/>
  <c r="AN40" i="9"/>
  <c r="AO40" i="9" s="1"/>
  <c r="AN41" i="9"/>
  <c r="AO41" i="9" s="1"/>
  <c r="AN44" i="9"/>
  <c r="AO44" i="9" s="1"/>
  <c r="AN45" i="9"/>
  <c r="AO45" i="9" s="1"/>
  <c r="AN46" i="9"/>
  <c r="AO46" i="9" s="1"/>
  <c r="AN47" i="9"/>
  <c r="AO47" i="9" s="1"/>
  <c r="AN48" i="9"/>
  <c r="AO48" i="9" s="1"/>
  <c r="AN49" i="9"/>
  <c r="AO49" i="9" s="1"/>
  <c r="AO51" i="9" s="1"/>
  <c r="AN52" i="9"/>
  <c r="AO52" i="9" s="1"/>
  <c r="AN53" i="9"/>
  <c r="AO53" i="9" s="1"/>
  <c r="AN54" i="9"/>
  <c r="AN55" i="9"/>
  <c r="AO55" i="9" s="1"/>
  <c r="AN56" i="9"/>
  <c r="AO56" i="9" s="1"/>
  <c r="AN57" i="9"/>
  <c r="AO57" i="9" s="1"/>
  <c r="AN60" i="9"/>
  <c r="AN61" i="9"/>
  <c r="AO61" i="9" s="1"/>
  <c r="AN62" i="9"/>
  <c r="AO62" i="9" s="1"/>
  <c r="AN63" i="9"/>
  <c r="AO63" i="9" s="1"/>
  <c r="AN64" i="9"/>
  <c r="AO64" i="9" s="1"/>
  <c r="AN65" i="9"/>
  <c r="AO65" i="9" s="1"/>
  <c r="AN68" i="9"/>
  <c r="AO68" i="9" s="1"/>
  <c r="AN69" i="9"/>
  <c r="AO69" i="9" s="1"/>
  <c r="AN70" i="9"/>
  <c r="AO70" i="9" s="1"/>
  <c r="AN71" i="9"/>
  <c r="AO71" i="9" s="1"/>
  <c r="AN72" i="9"/>
  <c r="AO72" i="9" s="1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AI73" i="9"/>
  <c r="AJ73" i="9"/>
  <c r="AK73" i="9"/>
  <c r="AL73" i="9"/>
  <c r="AM73" i="9"/>
  <c r="E73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M66" i="9"/>
  <c r="E66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M58" i="9"/>
  <c r="E58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E50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E42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E34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E26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E18" i="9"/>
  <c r="F10" i="9"/>
  <c r="F75" i="9" s="1"/>
  <c r="G10" i="9"/>
  <c r="H10" i="9"/>
  <c r="H75" i="9" s="1"/>
  <c r="I10" i="9"/>
  <c r="J10" i="9"/>
  <c r="J75" i="9" s="1"/>
  <c r="K10" i="9"/>
  <c r="L10" i="9"/>
  <c r="L75" i="9" s="1"/>
  <c r="M10" i="9"/>
  <c r="N10" i="9"/>
  <c r="N75" i="9" s="1"/>
  <c r="O10" i="9"/>
  <c r="P10" i="9"/>
  <c r="P75" i="9" s="1"/>
  <c r="Q10" i="9"/>
  <c r="R10" i="9"/>
  <c r="R75" i="9" s="1"/>
  <c r="S10" i="9"/>
  <c r="T10" i="9"/>
  <c r="T75" i="9" s="1"/>
  <c r="U10" i="9"/>
  <c r="V10" i="9"/>
  <c r="V75" i="9" s="1"/>
  <c r="W10" i="9"/>
  <c r="X10" i="9"/>
  <c r="X75" i="9" s="1"/>
  <c r="Y10" i="9"/>
  <c r="Z10" i="9"/>
  <c r="Z75" i="9" s="1"/>
  <c r="AA10" i="9"/>
  <c r="AB10" i="9"/>
  <c r="AB75" i="9" s="1"/>
  <c r="AC10" i="9"/>
  <c r="AD10" i="9"/>
  <c r="AD75" i="9" s="1"/>
  <c r="AE10" i="9"/>
  <c r="AF10" i="9"/>
  <c r="AF75" i="9" s="1"/>
  <c r="AG10" i="9"/>
  <c r="AH10" i="9"/>
  <c r="AH75" i="9" s="1"/>
  <c r="AI10" i="9"/>
  <c r="AJ10" i="9"/>
  <c r="AJ75" i="9" s="1"/>
  <c r="AK10" i="9"/>
  <c r="AL10" i="9"/>
  <c r="AL75" i="9" s="1"/>
  <c r="AM10" i="9"/>
  <c r="E10" i="9"/>
  <c r="AL69" i="8"/>
  <c r="AL70" i="8"/>
  <c r="AL71" i="8"/>
  <c r="AL72" i="8"/>
  <c r="AL68" i="8"/>
  <c r="AL61" i="8"/>
  <c r="AL62" i="8"/>
  <c r="AL63" i="8"/>
  <c r="AL64" i="8"/>
  <c r="AL65" i="8"/>
  <c r="AL60" i="8"/>
  <c r="E83" i="7"/>
  <c r="E76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AB73" i="8"/>
  <c r="AC73" i="8"/>
  <c r="AD73" i="8"/>
  <c r="AE73" i="8"/>
  <c r="AF73" i="8"/>
  <c r="AG73" i="8"/>
  <c r="AH73" i="8"/>
  <c r="AI73" i="8"/>
  <c r="AJ73" i="8"/>
  <c r="AK73" i="8"/>
  <c r="E73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AB66" i="8"/>
  <c r="AC66" i="8"/>
  <c r="AD66" i="8"/>
  <c r="AE66" i="8"/>
  <c r="AF66" i="8"/>
  <c r="AG66" i="8"/>
  <c r="AH66" i="8"/>
  <c r="AI66" i="8"/>
  <c r="AJ66" i="8"/>
  <c r="AK66" i="8"/>
  <c r="E66" i="8"/>
  <c r="AL54" i="8"/>
  <c r="AL55" i="8"/>
  <c r="AL56" i="8"/>
  <c r="AL57" i="8"/>
  <c r="AL53" i="8"/>
  <c r="AL52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AI58" i="8"/>
  <c r="AJ58" i="8"/>
  <c r="AK58" i="8"/>
  <c r="E58" i="8"/>
  <c r="AL45" i="8"/>
  <c r="AL46" i="8"/>
  <c r="AL47" i="8"/>
  <c r="AL48" i="8"/>
  <c r="AL49" i="8"/>
  <c r="AL51" i="8" s="1"/>
  <c r="AL44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E50" i="8"/>
  <c r="AL37" i="8"/>
  <c r="AL38" i="8"/>
  <c r="AL39" i="8"/>
  <c r="AL40" i="8"/>
  <c r="AL41" i="8"/>
  <c r="AL36" i="8"/>
  <c r="AL29" i="8"/>
  <c r="AL30" i="8"/>
  <c r="AL31" i="8"/>
  <c r="AL32" i="8"/>
  <c r="AL35" i="8" s="1"/>
  <c r="AL33" i="8"/>
  <c r="AL28" i="8"/>
  <c r="AL21" i="8"/>
  <c r="AL27" i="8" s="1"/>
  <c r="AL22" i="8"/>
  <c r="AL23" i="8"/>
  <c r="AL24" i="8"/>
  <c r="AL25" i="8"/>
  <c r="AL20" i="8"/>
  <c r="AL13" i="8"/>
  <c r="AL14" i="8"/>
  <c r="AL15" i="8"/>
  <c r="AL16" i="8"/>
  <c r="AL17" i="8"/>
  <c r="AL19" i="8" s="1"/>
  <c r="AL12" i="8"/>
  <c r="AL5" i="8"/>
  <c r="AL6" i="8"/>
  <c r="AL7" i="8"/>
  <c r="AL8" i="8"/>
  <c r="AL9" i="8"/>
  <c r="AL4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E42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E34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E26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E18" i="8"/>
  <c r="F10" i="8"/>
  <c r="G10" i="8"/>
  <c r="G75" i="8" s="1"/>
  <c r="H10" i="8"/>
  <c r="I10" i="8"/>
  <c r="I75" i="8" s="1"/>
  <c r="J10" i="8"/>
  <c r="K10" i="8"/>
  <c r="K75" i="8" s="1"/>
  <c r="L10" i="8"/>
  <c r="M10" i="8"/>
  <c r="M75" i="8" s="1"/>
  <c r="N10" i="8"/>
  <c r="O10" i="8"/>
  <c r="O75" i="8" s="1"/>
  <c r="P10" i="8"/>
  <c r="Q10" i="8"/>
  <c r="Q75" i="8" s="1"/>
  <c r="R10" i="8"/>
  <c r="S10" i="8"/>
  <c r="S75" i="8" s="1"/>
  <c r="T10" i="8"/>
  <c r="U10" i="8"/>
  <c r="U75" i="8" s="1"/>
  <c r="V10" i="8"/>
  <c r="W10" i="8"/>
  <c r="W75" i="8" s="1"/>
  <c r="X10" i="8"/>
  <c r="Y10" i="8"/>
  <c r="Y75" i="8" s="1"/>
  <c r="Z10" i="8"/>
  <c r="AA10" i="8"/>
  <c r="AA75" i="8" s="1"/>
  <c r="AB10" i="8"/>
  <c r="AC10" i="8"/>
  <c r="AC75" i="8" s="1"/>
  <c r="AD10" i="8"/>
  <c r="AE10" i="8"/>
  <c r="AE75" i="8" s="1"/>
  <c r="AF10" i="8"/>
  <c r="AG10" i="8"/>
  <c r="AG75" i="8" s="1"/>
  <c r="AH10" i="8"/>
  <c r="AI10" i="8"/>
  <c r="AI75" i="8" s="1"/>
  <c r="AJ10" i="8"/>
  <c r="AK10" i="8"/>
  <c r="AK75" i="8" s="1"/>
  <c r="E10" i="8"/>
  <c r="H80" i="7"/>
  <c r="K80" i="7"/>
  <c r="N80" i="7"/>
  <c r="Q80" i="7"/>
  <c r="T80" i="7"/>
  <c r="W80" i="7"/>
  <c r="Z80" i="7"/>
  <c r="AC80" i="7"/>
  <c r="AF80" i="7"/>
  <c r="AI80" i="7"/>
  <c r="E80" i="7"/>
  <c r="H73" i="7"/>
  <c r="K73" i="7"/>
  <c r="N73" i="7"/>
  <c r="Q73" i="7"/>
  <c r="T73" i="7"/>
  <c r="W73" i="7"/>
  <c r="Z73" i="7"/>
  <c r="AC73" i="7"/>
  <c r="AF73" i="7"/>
  <c r="AI73" i="7"/>
  <c r="E73" i="7"/>
  <c r="H65" i="7"/>
  <c r="K65" i="7"/>
  <c r="N65" i="7"/>
  <c r="Q65" i="7"/>
  <c r="T65" i="7"/>
  <c r="Z65" i="7"/>
  <c r="AC65" i="7"/>
  <c r="AF65" i="7"/>
  <c r="AI65" i="7"/>
  <c r="E65" i="7"/>
  <c r="H57" i="7"/>
  <c r="K57" i="7"/>
  <c r="N57" i="7"/>
  <c r="Q57" i="7"/>
  <c r="T57" i="7"/>
  <c r="W57" i="7"/>
  <c r="Z57" i="7"/>
  <c r="AC57" i="7"/>
  <c r="AF57" i="7"/>
  <c r="AI57" i="7"/>
  <c r="E57" i="7"/>
  <c r="H49" i="7"/>
  <c r="K49" i="7"/>
  <c r="N49" i="7"/>
  <c r="Q49" i="7"/>
  <c r="T49" i="7"/>
  <c r="W49" i="7"/>
  <c r="Z49" i="7"/>
  <c r="AC49" i="7"/>
  <c r="AF49" i="7"/>
  <c r="AI49" i="7"/>
  <c r="E49" i="7"/>
  <c r="H41" i="7"/>
  <c r="K41" i="7"/>
  <c r="N41" i="7"/>
  <c r="Q41" i="7"/>
  <c r="T41" i="7"/>
  <c r="W41" i="7"/>
  <c r="Z41" i="7"/>
  <c r="AC41" i="7"/>
  <c r="AF41" i="7"/>
  <c r="AI41" i="7"/>
  <c r="E41" i="7"/>
  <c r="H33" i="7"/>
  <c r="K33" i="7"/>
  <c r="N33" i="7"/>
  <c r="Q33" i="7"/>
  <c r="T33" i="7"/>
  <c r="W33" i="7"/>
  <c r="Z33" i="7"/>
  <c r="AC33" i="7"/>
  <c r="AF33" i="7"/>
  <c r="AI33" i="7"/>
  <c r="E33" i="7"/>
  <c r="H25" i="7"/>
  <c r="K25" i="7"/>
  <c r="N25" i="7"/>
  <c r="Q25" i="7"/>
  <c r="T25" i="7"/>
  <c r="W25" i="7"/>
  <c r="Z25" i="7"/>
  <c r="AC25" i="7"/>
  <c r="AF25" i="7"/>
  <c r="AI25" i="7"/>
  <c r="E25" i="7"/>
  <c r="H17" i="7"/>
  <c r="H82" i="7" s="1"/>
  <c r="K17" i="7"/>
  <c r="N17" i="7"/>
  <c r="N82" i="7" s="1"/>
  <c r="Q17" i="7"/>
  <c r="T17" i="7"/>
  <c r="T82" i="7" s="1"/>
  <c r="W17" i="7"/>
  <c r="Z17" i="7"/>
  <c r="Z82" i="7" s="1"/>
  <c r="AC17" i="7"/>
  <c r="AF17" i="7"/>
  <c r="AF82" i="7" s="1"/>
  <c r="AI17" i="7"/>
  <c r="E17" i="7"/>
  <c r="E82" i="7" s="1"/>
  <c r="H78" i="4"/>
  <c r="K78" i="4"/>
  <c r="N78" i="4"/>
  <c r="Q78" i="4"/>
  <c r="E78" i="4"/>
  <c r="H71" i="4"/>
  <c r="K71" i="4"/>
  <c r="N71" i="4"/>
  <c r="Q71" i="4"/>
  <c r="E71" i="4"/>
  <c r="H63" i="4"/>
  <c r="K63" i="4"/>
  <c r="N63" i="4"/>
  <c r="Q63" i="4"/>
  <c r="E63" i="4"/>
  <c r="H55" i="4"/>
  <c r="K55" i="4"/>
  <c r="N55" i="4"/>
  <c r="Q55" i="4"/>
  <c r="E55" i="4"/>
  <c r="H47" i="4"/>
  <c r="K47" i="4"/>
  <c r="N47" i="4"/>
  <c r="Q47" i="4"/>
  <c r="E47" i="4"/>
  <c r="H39" i="4"/>
  <c r="K39" i="4"/>
  <c r="N39" i="4"/>
  <c r="Q39" i="4"/>
  <c r="E39" i="4"/>
  <c r="H31" i="4"/>
  <c r="K31" i="4"/>
  <c r="N31" i="4"/>
  <c r="Q31" i="4"/>
  <c r="E31" i="4"/>
  <c r="H23" i="4"/>
  <c r="K23" i="4"/>
  <c r="N23" i="4"/>
  <c r="Q23" i="4"/>
  <c r="E23" i="4"/>
  <c r="H15" i="4"/>
  <c r="K15" i="4"/>
  <c r="N15" i="4"/>
  <c r="Q15" i="4"/>
  <c r="E15" i="4"/>
  <c r="D78" i="3"/>
  <c r="D71" i="3"/>
  <c r="D63" i="3"/>
  <c r="D55" i="3"/>
  <c r="D47" i="3"/>
  <c r="D31" i="3"/>
  <c r="D23" i="3"/>
  <c r="D80" i="3" s="1"/>
  <c r="G47" i="3"/>
  <c r="J47" i="3"/>
  <c r="M47" i="3"/>
  <c r="P47" i="3"/>
  <c r="P80" i="3" s="1"/>
  <c r="S47" i="3"/>
  <c r="V47" i="3"/>
  <c r="Y47" i="3"/>
  <c r="AB47" i="3"/>
  <c r="AE47" i="3"/>
  <c r="AH47" i="3"/>
  <c r="G78" i="3"/>
  <c r="J78" i="3"/>
  <c r="M78" i="3"/>
  <c r="P78" i="3"/>
  <c r="S78" i="3"/>
  <c r="V78" i="3"/>
  <c r="Y78" i="3"/>
  <c r="AB78" i="3"/>
  <c r="AE78" i="3"/>
  <c r="AH78" i="3"/>
  <c r="J71" i="3"/>
  <c r="M71" i="3"/>
  <c r="P71" i="3"/>
  <c r="S71" i="3"/>
  <c r="V71" i="3"/>
  <c r="Y71" i="3"/>
  <c r="AB71" i="3"/>
  <c r="AE71" i="3"/>
  <c r="AH71" i="3"/>
  <c r="G71" i="3"/>
  <c r="AH63" i="3"/>
  <c r="AE63" i="3"/>
  <c r="AB63" i="3"/>
  <c r="Y63" i="3"/>
  <c r="V63" i="3"/>
  <c r="S63" i="3"/>
  <c r="P63" i="3"/>
  <c r="M63" i="3"/>
  <c r="J63" i="3"/>
  <c r="G63" i="3"/>
  <c r="G55" i="3"/>
  <c r="J55" i="3"/>
  <c r="M55" i="3"/>
  <c r="P55" i="3"/>
  <c r="S55" i="3"/>
  <c r="V55" i="3"/>
  <c r="Y55" i="3"/>
  <c r="AB55" i="3"/>
  <c r="AE55" i="3"/>
  <c r="AH55" i="3"/>
  <c r="V39" i="3"/>
  <c r="Y39" i="3"/>
  <c r="AB39" i="3"/>
  <c r="AE39" i="3"/>
  <c r="AH39" i="3"/>
  <c r="G39" i="3"/>
  <c r="J39" i="3"/>
  <c r="M39" i="3"/>
  <c r="G31" i="3"/>
  <c r="J31" i="3"/>
  <c r="M31" i="3"/>
  <c r="V31" i="3"/>
  <c r="V80" i="3" s="1"/>
  <c r="Y31" i="3"/>
  <c r="AB31" i="3"/>
  <c r="AE31" i="3"/>
  <c r="AE80" i="3" s="1"/>
  <c r="AH31" i="3"/>
  <c r="G23" i="3"/>
  <c r="J23" i="3"/>
  <c r="M23" i="3"/>
  <c r="Y23" i="3"/>
  <c r="AB23" i="3"/>
  <c r="AH23" i="3"/>
  <c r="AK17" i="3"/>
  <c r="AK14" i="3"/>
  <c r="M15" i="3"/>
  <c r="Y15" i="3"/>
  <c r="Y80" i="3" s="1"/>
  <c r="AB15" i="3"/>
  <c r="AH15" i="3"/>
  <c r="AH80" i="3" s="1"/>
  <c r="G15" i="3"/>
  <c r="J15" i="3"/>
  <c r="J80" i="3" s="1"/>
  <c r="J60" i="10"/>
  <c r="J61" i="10"/>
  <c r="J62" i="10"/>
  <c r="J63" i="10"/>
  <c r="J64" i="10"/>
  <c r="J67" i="10"/>
  <c r="J68" i="10"/>
  <c r="J69" i="10"/>
  <c r="J70" i="10"/>
  <c r="J71" i="10"/>
  <c r="J44" i="10"/>
  <c r="J45" i="10"/>
  <c r="J46" i="10"/>
  <c r="J47" i="10"/>
  <c r="J48" i="10"/>
  <c r="J50" i="10" s="1"/>
  <c r="J51" i="10"/>
  <c r="J52" i="10"/>
  <c r="J53" i="10"/>
  <c r="J54" i="10"/>
  <c r="J55" i="10"/>
  <c r="J56" i="10"/>
  <c r="J31" i="10"/>
  <c r="J34" i="10" s="1"/>
  <c r="J32" i="10"/>
  <c r="J35" i="10"/>
  <c r="J36" i="10"/>
  <c r="J37" i="10"/>
  <c r="J38" i="10"/>
  <c r="J39" i="10"/>
  <c r="J40" i="10"/>
  <c r="J43" i="10"/>
  <c r="J11" i="10"/>
  <c r="J12" i="10"/>
  <c r="J13" i="10"/>
  <c r="J14" i="10"/>
  <c r="J15" i="10"/>
  <c r="J16" i="10"/>
  <c r="J19" i="10"/>
  <c r="J20" i="10"/>
  <c r="J26" i="10" s="1"/>
  <c r="J21" i="10"/>
  <c r="J22" i="10"/>
  <c r="J23" i="10"/>
  <c r="J24" i="10"/>
  <c r="J27" i="10"/>
  <c r="J28" i="10"/>
  <c r="J29" i="10"/>
  <c r="J30" i="10"/>
  <c r="J6" i="10"/>
  <c r="J7" i="10"/>
  <c r="J8" i="10"/>
  <c r="J5" i="10"/>
  <c r="J4" i="10"/>
  <c r="J75" i="10" s="1"/>
  <c r="J3" i="10"/>
  <c r="AO22" i="9"/>
  <c r="AO32" i="9"/>
  <c r="AO35" i="9" s="1"/>
  <c r="AO54" i="9"/>
  <c r="AO59" i="9" s="1"/>
  <c r="AO60" i="9"/>
  <c r="AL12" i="7"/>
  <c r="AL13" i="7"/>
  <c r="AL14" i="7"/>
  <c r="AL15" i="7"/>
  <c r="AL16" i="7"/>
  <c r="AL19" i="7"/>
  <c r="AL20" i="7"/>
  <c r="AL21" i="7"/>
  <c r="AL22" i="7"/>
  <c r="AL23" i="7"/>
  <c r="AL24" i="7"/>
  <c r="AL27" i="7"/>
  <c r="AL28" i="7"/>
  <c r="AL29" i="7"/>
  <c r="AL30" i="7"/>
  <c r="AL31" i="7"/>
  <c r="AL32" i="7"/>
  <c r="AL35" i="7"/>
  <c r="AL36" i="7"/>
  <c r="AL37" i="7"/>
  <c r="AL38" i="7"/>
  <c r="AL39" i="7"/>
  <c r="AL42" i="7" s="1"/>
  <c r="AL40" i="7"/>
  <c r="AL43" i="7"/>
  <c r="AL44" i="7"/>
  <c r="AL45" i="7"/>
  <c r="AL46" i="7"/>
  <c r="AL47" i="7"/>
  <c r="AL48" i="7"/>
  <c r="AL51" i="7"/>
  <c r="AL52" i="7"/>
  <c r="AL53" i="7"/>
  <c r="AL54" i="7"/>
  <c r="AL55" i="7"/>
  <c r="AL56" i="7"/>
  <c r="AL58" i="7" s="1"/>
  <c r="AL59" i="7"/>
  <c r="AL60" i="7"/>
  <c r="AL61" i="7"/>
  <c r="AL62" i="7"/>
  <c r="AL63" i="7"/>
  <c r="AL64" i="7"/>
  <c r="AL67" i="7"/>
  <c r="AL68" i="7"/>
  <c r="AL69" i="7"/>
  <c r="AL70" i="7"/>
  <c r="AL71" i="7"/>
  <c r="AL72" i="7"/>
  <c r="AL75" i="7"/>
  <c r="AL76" i="7"/>
  <c r="AL77" i="7"/>
  <c r="AL78" i="7"/>
  <c r="AL79" i="7"/>
  <c r="AL11" i="7"/>
  <c r="T10" i="4"/>
  <c r="T11" i="4"/>
  <c r="T12" i="4"/>
  <c r="T13" i="4"/>
  <c r="T14" i="4"/>
  <c r="T17" i="4"/>
  <c r="T18" i="4"/>
  <c r="T19" i="4"/>
  <c r="T20" i="4"/>
  <c r="T21" i="4"/>
  <c r="T22" i="4"/>
  <c r="T25" i="4"/>
  <c r="T26" i="4"/>
  <c r="T32" i="4" s="1"/>
  <c r="T27" i="4"/>
  <c r="T28" i="4"/>
  <c r="T29" i="4"/>
  <c r="T30" i="4"/>
  <c r="T33" i="4"/>
  <c r="T34" i="4"/>
  <c r="T35" i="4"/>
  <c r="T36" i="4"/>
  <c r="T37" i="4"/>
  <c r="T40" i="4" s="1"/>
  <c r="T38" i="4"/>
  <c r="T41" i="4"/>
  <c r="T42" i="4"/>
  <c r="T43" i="4"/>
  <c r="T44" i="4"/>
  <c r="T45" i="4"/>
  <c r="T46" i="4"/>
  <c r="T49" i="4"/>
  <c r="T50" i="4"/>
  <c r="T51" i="4"/>
  <c r="T52" i="4"/>
  <c r="T53" i="4"/>
  <c r="T54" i="4"/>
  <c r="T56" i="4" s="1"/>
  <c r="T57" i="4"/>
  <c r="T58" i="4"/>
  <c r="T59" i="4"/>
  <c r="T60" i="4"/>
  <c r="T61" i="4"/>
  <c r="T62" i="4"/>
  <c r="T65" i="4"/>
  <c r="T66" i="4"/>
  <c r="T67" i="4"/>
  <c r="T68" i="4"/>
  <c r="T69" i="4"/>
  <c r="T70" i="4"/>
  <c r="T73" i="4"/>
  <c r="T74" i="4"/>
  <c r="T75" i="4"/>
  <c r="T76" i="4"/>
  <c r="T77" i="4"/>
  <c r="T9" i="4"/>
  <c r="AK77" i="3"/>
  <c r="AK75" i="3"/>
  <c r="AK76" i="3"/>
  <c r="AK10" i="3"/>
  <c r="AK11" i="3"/>
  <c r="AK12" i="3"/>
  <c r="AK13" i="3"/>
  <c r="AK18" i="3"/>
  <c r="AK19" i="3"/>
  <c r="AK20" i="3"/>
  <c r="AK21" i="3"/>
  <c r="AK22" i="3"/>
  <c r="AK25" i="3"/>
  <c r="AK26" i="3"/>
  <c r="AK32" i="3" s="1"/>
  <c r="AK27" i="3"/>
  <c r="AK28" i="3"/>
  <c r="AK29" i="3"/>
  <c r="AK30" i="3"/>
  <c r="AK33" i="3"/>
  <c r="AK34" i="3"/>
  <c r="AK35" i="3"/>
  <c r="AK36" i="3"/>
  <c r="AK37" i="3"/>
  <c r="AK40" i="3" s="1"/>
  <c r="AK38" i="3"/>
  <c r="AK41" i="3"/>
  <c r="AK42" i="3"/>
  <c r="AK43" i="3"/>
  <c r="AK44" i="3"/>
  <c r="AK45" i="3"/>
  <c r="AK46" i="3"/>
  <c r="AK49" i="3"/>
  <c r="AK50" i="3"/>
  <c r="AK51" i="3"/>
  <c r="AK52" i="3"/>
  <c r="AK53" i="3"/>
  <c r="AK54" i="3"/>
  <c r="AK56" i="3" s="1"/>
  <c r="AK57" i="3"/>
  <c r="AK58" i="3"/>
  <c r="AK59" i="3"/>
  <c r="AK60" i="3"/>
  <c r="AK61" i="3"/>
  <c r="AK62" i="3"/>
  <c r="AK65" i="3"/>
  <c r="AK66" i="3"/>
  <c r="AK67" i="3"/>
  <c r="AK68" i="3"/>
  <c r="AK69" i="3"/>
  <c r="AK70" i="3"/>
  <c r="AK73" i="3"/>
  <c r="AK74" i="3"/>
  <c r="AK9" i="3"/>
  <c r="AO12" i="9"/>
  <c r="AN34" i="9"/>
  <c r="AL34" i="7"/>
  <c r="AO7" i="9"/>
  <c r="AN19" i="9"/>
  <c r="AN26" i="9"/>
  <c r="Q80" i="4" l="1"/>
  <c r="K80" i="4"/>
  <c r="J10" i="10"/>
  <c r="J57" i="10"/>
  <c r="J58" i="10"/>
  <c r="J49" i="10"/>
  <c r="J73" i="10"/>
  <c r="J66" i="10"/>
  <c r="J18" i="10"/>
  <c r="J9" i="10"/>
  <c r="J33" i="10"/>
  <c r="J25" i="10"/>
  <c r="J72" i="10"/>
  <c r="J17" i="10"/>
  <c r="J41" i="10"/>
  <c r="J65" i="10"/>
  <c r="J42" i="10"/>
  <c r="AO5" i="9"/>
  <c r="AO76" i="9" s="1"/>
  <c r="AN76" i="9"/>
  <c r="AN51" i="9"/>
  <c r="AN43" i="9"/>
  <c r="AN18" i="9"/>
  <c r="AM75" i="9"/>
  <c r="AK75" i="9"/>
  <c r="AI75" i="9"/>
  <c r="AG75" i="9"/>
  <c r="AE75" i="9"/>
  <c r="AC75" i="9"/>
  <c r="AA75" i="9"/>
  <c r="Y75" i="9"/>
  <c r="W75" i="9"/>
  <c r="U75" i="9"/>
  <c r="S75" i="9"/>
  <c r="Q75" i="9"/>
  <c r="O75" i="9"/>
  <c r="M75" i="9"/>
  <c r="K75" i="9"/>
  <c r="I75" i="9"/>
  <c r="G75" i="9"/>
  <c r="AN66" i="9"/>
  <c r="AN73" i="9"/>
  <c r="AN42" i="9"/>
  <c r="AN10" i="9"/>
  <c r="AN50" i="9"/>
  <c r="AO21" i="9"/>
  <c r="AO27" i="9" s="1"/>
  <c r="E75" i="9"/>
  <c r="AN67" i="9"/>
  <c r="AO66" i="9"/>
  <c r="AO67" i="9"/>
  <c r="AN59" i="9"/>
  <c r="AO74" i="9"/>
  <c r="AO73" i="9"/>
  <c r="AN74" i="9"/>
  <c r="AO19" i="9"/>
  <c r="AN11" i="9"/>
  <c r="AO34" i="9"/>
  <c r="AO18" i="9"/>
  <c r="AO58" i="9"/>
  <c r="AO50" i="9"/>
  <c r="AO42" i="9"/>
  <c r="AO43" i="9"/>
  <c r="AO26" i="9"/>
  <c r="AO11" i="9"/>
  <c r="AN58" i="9"/>
  <c r="AJ75" i="8"/>
  <c r="AH75" i="8"/>
  <c r="AF75" i="8"/>
  <c r="AD75" i="8"/>
  <c r="AB75" i="8"/>
  <c r="Z75" i="8"/>
  <c r="X75" i="8"/>
  <c r="V75" i="8"/>
  <c r="T75" i="8"/>
  <c r="R75" i="8"/>
  <c r="P75" i="8"/>
  <c r="N75" i="8"/>
  <c r="L75" i="8"/>
  <c r="J75" i="8"/>
  <c r="H75" i="8"/>
  <c r="F75" i="8"/>
  <c r="AL76" i="8"/>
  <c r="AL34" i="8"/>
  <c r="AL43" i="8"/>
  <c r="AL58" i="8"/>
  <c r="AL73" i="8"/>
  <c r="AL74" i="8"/>
  <c r="E75" i="8"/>
  <c r="AL10" i="8"/>
  <c r="AL26" i="8"/>
  <c r="AL42" i="8"/>
  <c r="AL50" i="8"/>
  <c r="AL59" i="8"/>
  <c r="AL67" i="8"/>
  <c r="AL66" i="8"/>
  <c r="AL11" i="8"/>
  <c r="AL18" i="8"/>
  <c r="AL83" i="7"/>
  <c r="AI82" i="7"/>
  <c r="AC82" i="7"/>
  <c r="W82" i="7"/>
  <c r="Q82" i="7"/>
  <c r="K82" i="7"/>
  <c r="AL81" i="7"/>
  <c r="AL66" i="7"/>
  <c r="AL25" i="7"/>
  <c r="AL80" i="7"/>
  <c r="AL73" i="7"/>
  <c r="AL74" i="7"/>
  <c r="AL65" i="7"/>
  <c r="AL50" i="7"/>
  <c r="AL41" i="7"/>
  <c r="AL33" i="7"/>
  <c r="AL26" i="7"/>
  <c r="AL18" i="7"/>
  <c r="AL57" i="7"/>
  <c r="AL17" i="7"/>
  <c r="T81" i="4"/>
  <c r="E80" i="4"/>
  <c r="N80" i="4"/>
  <c r="H80" i="4"/>
  <c r="T71" i="4"/>
  <c r="T16" i="4"/>
  <c r="T79" i="4"/>
  <c r="T47" i="4"/>
  <c r="T15" i="4"/>
  <c r="T72" i="4"/>
  <c r="T55" i="4"/>
  <c r="T48" i="4"/>
  <c r="T24" i="4"/>
  <c r="T78" i="4"/>
  <c r="T63" i="4"/>
  <c r="T39" i="4"/>
  <c r="T31" i="4"/>
  <c r="T23" i="4"/>
  <c r="T64" i="4"/>
  <c r="G80" i="3"/>
  <c r="AB80" i="3"/>
  <c r="M80" i="3"/>
  <c r="S80" i="3"/>
  <c r="AK24" i="3"/>
  <c r="AK48" i="3"/>
  <c r="AK79" i="3"/>
  <c r="AK72" i="3"/>
  <c r="AK47" i="3"/>
  <c r="AK16" i="3"/>
  <c r="AK64" i="3"/>
  <c r="AK63" i="3"/>
  <c r="AK39" i="3"/>
  <c r="AK15" i="3"/>
  <c r="AK71" i="3"/>
  <c r="AK31" i="3"/>
  <c r="AK23" i="3"/>
  <c r="AK78" i="3"/>
  <c r="AK55" i="3"/>
  <c r="J74" i="10" l="1"/>
  <c r="AO10" i="9"/>
  <c r="AO75" i="9" s="1"/>
  <c r="AN75" i="9"/>
  <c r="AL75" i="8"/>
  <c r="AL82" i="7"/>
  <c r="AL49" i="7"/>
  <c r="T80" i="4"/>
</calcChain>
</file>

<file path=xl/sharedStrings.xml><?xml version="1.0" encoding="utf-8"?>
<sst xmlns="http://schemas.openxmlformats.org/spreadsheetml/2006/main" count="791" uniqueCount="223">
  <si>
    <t>Динамика</t>
  </si>
  <si>
    <t>№ п/п</t>
  </si>
  <si>
    <t>Уч. год_________________</t>
  </si>
  <si>
    <t>Старт</t>
  </si>
  <si>
    <t>Итог</t>
  </si>
  <si>
    <t>Сформированность учебно-познавательной активности (среднее значение)</t>
  </si>
  <si>
    <t>ФИО</t>
  </si>
  <si>
    <t>Математика</t>
  </si>
  <si>
    <t>Русский язык</t>
  </si>
  <si>
    <t>Иностранный язык</t>
  </si>
  <si>
    <t>Физика</t>
  </si>
  <si>
    <t>Химия</t>
  </si>
  <si>
    <t>Биология</t>
  </si>
  <si>
    <t>Класс</t>
  </si>
  <si>
    <t>География</t>
  </si>
  <si>
    <t>История</t>
  </si>
  <si>
    <t>Уровень обученности           ( ср. зн. в %)</t>
  </si>
  <si>
    <t>Информатика</t>
  </si>
  <si>
    <t>Готовность к социализации (в %)</t>
  </si>
  <si>
    <t>Руководитель_________________________________</t>
  </si>
  <si>
    <t xml:space="preserve">Фамилия, имя </t>
  </si>
  <si>
    <t>Коммуникативные навыки</t>
  </si>
  <si>
    <t>Психологическая готовность обучающихся к решению поставленных задач</t>
  </si>
  <si>
    <t>Мотивация деятельности и поведения</t>
  </si>
  <si>
    <t>Готовность к социализации</t>
  </si>
  <si>
    <t>Метапредметные компетенции (в %)</t>
  </si>
  <si>
    <t>Учебно-познавательные</t>
  </si>
  <si>
    <t>Проблемно-поисковые</t>
  </si>
  <si>
    <t>Информационные</t>
  </si>
  <si>
    <t>Регулятивные</t>
  </si>
  <si>
    <t>Коммуникативные</t>
  </si>
  <si>
    <t>Предметные компетенции учащихся</t>
  </si>
  <si>
    <t>Личностные компетенции учащихся</t>
  </si>
  <si>
    <t xml:space="preserve">Профессиональное самоопределение </t>
  </si>
  <si>
    <r>
      <t>Проектно-конструктивные компетенции</t>
    </r>
    <r>
      <rPr>
        <sz val="14"/>
        <rFont val="Times New Roman"/>
        <family val="1"/>
        <charset val="204"/>
      </rPr>
      <t xml:space="preserve"> </t>
    </r>
  </si>
  <si>
    <r>
      <t>Экологические компетенции</t>
    </r>
    <r>
      <rPr>
        <sz val="14"/>
        <rFont val="Times New Roman"/>
        <family val="1"/>
        <charset val="204"/>
      </rPr>
      <t xml:space="preserve"> </t>
    </r>
  </si>
  <si>
    <t>«Внедрение модели формирования функциональной грамотности как основы социализации и профессионального самоопределения учащихся посредством индивидуализации образовательного процесса»</t>
  </si>
  <si>
    <t xml:space="preserve">Динамика уровня сформированности функциональной грамотности учащихся в % </t>
  </si>
  <si>
    <t>(2023/2024 уч. год)</t>
  </si>
  <si>
    <t>Динамика уровня обученности учащихся, 2023/2024 уч. год</t>
  </si>
  <si>
    <t>Учреждение образования _____________________________________________________________</t>
  </si>
  <si>
    <t>Трудовое обучение</t>
  </si>
  <si>
    <t>Итого (средний показатель в %)</t>
  </si>
  <si>
    <t>Динамика готовности к социализации, 2023/2024 уч. г.</t>
  </si>
  <si>
    <t>Компетенции</t>
  </si>
  <si>
    <t>Ценностно-смысловые</t>
  </si>
  <si>
    <t>Общекультурные</t>
  </si>
  <si>
    <t>Социально-трудовые</t>
  </si>
  <si>
    <t>Профессионально-ориентационные</t>
  </si>
  <si>
    <t>Компетенции личностного самосовершенствования</t>
  </si>
  <si>
    <t>готовность к познанию окружающего мира</t>
  </si>
  <si>
    <t>способность видеть и понимать окружающий мир, ориентироваться в нем</t>
  </si>
  <si>
    <t>способность критически относиться к  существующей реальности</t>
  </si>
  <si>
    <t>осознавать свою роль и предназначение в жизни</t>
  </si>
  <si>
    <t>уметь выбирать целевые и смысловые установки для своих действий</t>
  </si>
  <si>
    <t>принимать решения и быть ответственным за них</t>
  </si>
  <si>
    <t>готовность к общению, учету позиции других людей, партнеров по общению или деятельности</t>
  </si>
  <si>
    <t>наличие нравственных, моральных, волевых качеств</t>
  </si>
  <si>
    <t xml:space="preserve">способность и готовность к осмыслениюи оценки ситуации </t>
  </si>
  <si>
    <t>способность и готовность к распознаванию ситуаций, постановки и эффективного выполнения целей, задач, норм в данной ситуации</t>
  </si>
  <si>
    <t>способность и готовность к общению с учетом соответствующих культурных образцов общения и взаимодействия</t>
  </si>
  <si>
    <t>владение знаниями и опытом в гражданско-общественной деятельности</t>
  </si>
  <si>
    <t>владение этикой трудовых и гражданских взаимоотношений</t>
  </si>
  <si>
    <t>готовность к общественно полезному труду</t>
  </si>
  <si>
    <t xml:space="preserve">владение знаниями и опытом в социально-трудовой сфере </t>
  </si>
  <si>
    <t>наличие деловых качеств</t>
  </si>
  <si>
    <t>владение знаниями и опытом в вопросах экономики и права, в профессиональном самоопределении</t>
  </si>
  <si>
    <t>умение анализировать ситуацию на рынке труда</t>
  </si>
  <si>
    <t>умение действовать в соответствии с личной и общественной выгодой</t>
  </si>
  <si>
    <t>владение знаниямив области семейных отношений и обязанностей</t>
  </si>
  <si>
    <t>выбор учащимся профиля и уровня образования</t>
  </si>
  <si>
    <t>построение индивидуальной профессионально-образовательной траектории</t>
  </si>
  <si>
    <t>планирование сферы будущей профессиональной деятельности с учетом своих индивидуальных потребностей и возможностей</t>
  </si>
  <si>
    <t xml:space="preserve">определение учащимся стратегии (этапов) достижения профессиональной зрелости </t>
  </si>
  <si>
    <t>владение способами физического, духовного и интеллектуального саморазвития</t>
  </si>
  <si>
    <t>владение способами эмоциональной саморегуляции и самоподдержки</t>
  </si>
  <si>
    <t>владение способами деятельности в собственных интересах и с учетом возможностей</t>
  </si>
  <si>
    <t>владение основами психологической грамотности</t>
  </si>
  <si>
    <t>сформированность культуры мышления и поведения</t>
  </si>
  <si>
    <t>готовность и стремление познать и совершенствовать самого себя</t>
  </si>
  <si>
    <t>готовность и стремление к осознанию необходимости непрерывного самообразования</t>
  </si>
  <si>
    <t>готовность и способность к самоконтролю и самооценке</t>
  </si>
  <si>
    <t>наличие интеллектуально-творческих способностей</t>
  </si>
  <si>
    <t xml:space="preserve">целеполагание, </t>
  </si>
  <si>
    <t>планирование</t>
  </si>
  <si>
    <t xml:space="preserve"> анализ</t>
  </si>
  <si>
    <t xml:space="preserve"> рефлексия</t>
  </si>
  <si>
    <t xml:space="preserve"> самооценка</t>
  </si>
  <si>
    <t>работа с учебными моделями</t>
  </si>
  <si>
    <t xml:space="preserve"> использование знаково-символических средств</t>
  </si>
  <si>
    <t xml:space="preserve"> ОСД решения УЗ</t>
  </si>
  <si>
    <t>умение видеть проблемы</t>
  </si>
  <si>
    <t>ставить цели и задачи</t>
  </si>
  <si>
    <t>давать определение понятиям</t>
  </si>
  <si>
    <t>выдвигать гипотезы</t>
  </si>
  <si>
    <t>самооценка</t>
  </si>
  <si>
    <t>классифицировать,</t>
  </si>
  <si>
    <t>проводить теоретические и практические исследования</t>
  </si>
  <si>
    <t>владение современными средствами информации и мультимедийными технологиями</t>
  </si>
  <si>
    <t>понимание возможности их применения</t>
  </si>
  <si>
    <t>критическое отношение к информации</t>
  </si>
  <si>
    <t xml:space="preserve">владение текстовой культурой </t>
  </si>
  <si>
    <t>поиск, анализ, отбор и систематизация  информационных материалов из различных источников</t>
  </si>
  <si>
    <t>определение ценности для процесса приобретения — передачи знаний</t>
  </si>
  <si>
    <t>социальная компетентность и учет позиции других людей</t>
  </si>
  <si>
    <t>умение слушать и вступать в диалог</t>
  </si>
  <si>
    <t>участвовать в коллективном обсуждении проблем</t>
  </si>
  <si>
    <t>строить продуктивное взаимодействие и сотрудничество со сверстниками и взрослыми</t>
  </si>
  <si>
    <t>адекватно использовать речевые средства для решения различных коммуникативных задач</t>
  </si>
  <si>
    <t>совокупность умений учащихся организовать индивидуальную УД</t>
  </si>
  <si>
    <t>целеполагание</t>
  </si>
  <si>
    <t>определение последовательности промежуточных целей с учетом конечного результата</t>
  </si>
  <si>
    <t>прогнозирование</t>
  </si>
  <si>
    <t>контроль</t>
  </si>
  <si>
    <t>коррекция</t>
  </si>
  <si>
    <t>оценка</t>
  </si>
  <si>
    <t xml:space="preserve">саморегуляция </t>
  </si>
  <si>
    <t>Оценка сформированности личностных компетенций учащихся</t>
  </si>
  <si>
    <t>Оценка сформированности метапредметных компетенций учащихся</t>
  </si>
  <si>
    <t>Наличие личностно-значимых позитивных ценностей</t>
  </si>
  <si>
    <t>Осознание социальной значимости труда</t>
  </si>
  <si>
    <t>Сформированность устойчивого интереса к определенному  типу профессий;</t>
  </si>
  <si>
    <t>Склонности и способности к конкретному виду трудовой деятельности</t>
  </si>
  <si>
    <t>Самооценка соответствия личностных качеств и черт характера требованиям избираемой профессии</t>
  </si>
  <si>
    <t>Наличие обоснованного профессионального плана</t>
  </si>
  <si>
    <t>Профессиональное самоопределение</t>
  </si>
  <si>
    <t>Усвоение социальных ролей</t>
  </si>
  <si>
    <t>,</t>
  </si>
  <si>
    <t>Средн.зн.</t>
  </si>
  <si>
    <t>Итого (ср.зн.)</t>
  </si>
  <si>
    <t>1,2 - низкий уровень обученности</t>
  </si>
  <si>
    <t>3,4 -удовлетворительный уровень обученности</t>
  </si>
  <si>
    <t xml:space="preserve">9,10- высокий уровень обученности </t>
  </si>
  <si>
    <t>Уровни обученности:</t>
  </si>
  <si>
    <t>5,6 -средний уровень обученности</t>
  </si>
  <si>
    <t>7,8-достаточный уровень обученности</t>
  </si>
  <si>
    <t>Итого%</t>
  </si>
  <si>
    <t>%</t>
  </si>
  <si>
    <t>Белорусский язык</t>
  </si>
  <si>
    <t>Каленкович Мария Кирилловна</t>
  </si>
  <si>
    <t>Козодой Полина Руслановна</t>
  </si>
  <si>
    <t>Осипова Дарья Павловна</t>
  </si>
  <si>
    <t>Рачинская Ксения Игоревна</t>
  </si>
  <si>
    <t>Фурс Егор Евгеньевич</t>
  </si>
  <si>
    <t>Шаверов Максим Андреевич</t>
  </si>
  <si>
    <t>Анисимова Екатерина Васильевна</t>
  </si>
  <si>
    <t>Белявская Милана Александровна</t>
  </si>
  <si>
    <t>Вербина Арина Константиновна</t>
  </si>
  <si>
    <t>Дюков Андрей Олегович</t>
  </si>
  <si>
    <t>Кравцова Анастасия Дмитриевна</t>
  </si>
  <si>
    <t>Лущик Дарья Олеговна</t>
  </si>
  <si>
    <t>Гузенко Роман Игоревич</t>
  </si>
  <si>
    <t>Гурко Арсений Александрович</t>
  </si>
  <si>
    <t>Ковалевич Анастасия Дмитриевна</t>
  </si>
  <si>
    <t>Ловицкий Евгений Дмитриевич</t>
  </si>
  <si>
    <t>Пасько Софья Денисовна</t>
  </si>
  <si>
    <t>Савин Дамир Вячеславович</t>
  </si>
  <si>
    <t>Герасимович Тимофей Александрович</t>
  </si>
  <si>
    <t>Котлярова Варвара Алексеевна</t>
  </si>
  <si>
    <t>Сидоренко Вера Сергеевна</t>
  </si>
  <si>
    <t>Червяков Матвей Максимович</t>
  </si>
  <si>
    <t>Шолтун Глеб Валерьевич</t>
  </si>
  <si>
    <t>Гук Ярослав Кириллович</t>
  </si>
  <si>
    <t>Вежновец Илья Петрович</t>
  </si>
  <si>
    <t>Гурина Кира Денисовна</t>
  </si>
  <si>
    <t>Дворецкая София Алексеевна</t>
  </si>
  <si>
    <t>Ефремовас Ксения Павловна</t>
  </si>
  <si>
    <t>Лукьянович Алина Алексеевна</t>
  </si>
  <si>
    <t>Храмович Алексей Александрович</t>
  </si>
  <si>
    <t xml:space="preserve">Борисенко Ольга Сергеевна </t>
  </si>
  <si>
    <t>Будникова Ксения Юрьевна</t>
  </si>
  <si>
    <t xml:space="preserve">Давидович Анастасия Андреевна </t>
  </si>
  <si>
    <t>Еремеев Назар Владимирович</t>
  </si>
  <si>
    <t>Михалевич Никита Андреевич</t>
  </si>
  <si>
    <t>Рычагова Авелина Витальевна</t>
  </si>
  <si>
    <t>Гринкевич Екатерина Алексеевна</t>
  </si>
  <si>
    <t>Тихонова Анна Сергеевна</t>
  </si>
  <si>
    <t>Авдеев Дмитрий Викторович</t>
  </si>
  <si>
    <t>Вишневский Матвей Денисович</t>
  </si>
  <si>
    <t>Лазаренко Вероника Дмитриевна</t>
  </si>
  <si>
    <t>Стрельцов Арсений Валерьевич</t>
  </si>
  <si>
    <t>Артюхин Андрей Александрович</t>
  </si>
  <si>
    <t>Баровик София Вадимовна</t>
  </si>
  <si>
    <t>Воронецкая Диана Сергеевна</t>
  </si>
  <si>
    <t>Климович Елизар Олегович</t>
  </si>
  <si>
    <t>Радько Виктория Дмитриевна</t>
  </si>
  <si>
    <t>Пранович Даниил Владимирович</t>
  </si>
  <si>
    <t>Андреева Владлена Андреевна</t>
  </si>
  <si>
    <t>Василевская Милана Дмитриевна</t>
  </si>
  <si>
    <t>Лебедева Таисия Викторовна</t>
  </si>
  <si>
    <t>Свирид Валерия Олеговна</t>
  </si>
  <si>
    <t>Шичко Дарья  Олеговна</t>
  </si>
  <si>
    <t>ГУО " Средняя школа №10 г.Бобруйска"</t>
  </si>
  <si>
    <t>Беляцкий В.Л.</t>
  </si>
  <si>
    <t>ГУО "Средняя школа №10 г.Бобруйска"_________________________________ Класс __6,7,8,9_____________</t>
  </si>
  <si>
    <t>Учебное учреждение_ГУО " Средняя школа №10 г.Бобруйска"____________________Класс _______________Предмет_____________________</t>
  </si>
  <si>
    <t>6,7,8,9</t>
  </si>
  <si>
    <t>Кундина   Н.В.</t>
  </si>
  <si>
    <t>Механникова Т.Н.</t>
  </si>
  <si>
    <t>Колиошко О.В.</t>
  </si>
  <si>
    <t>Цопова И.В.</t>
  </si>
  <si>
    <t>Позднякова А.Н.</t>
  </si>
  <si>
    <t>Кунцевич М.А.</t>
  </si>
  <si>
    <t>Бурикина Н.М.</t>
  </si>
  <si>
    <t>Грибовская А.В.</t>
  </si>
  <si>
    <t>Голоцевич А.И.</t>
  </si>
  <si>
    <t>Кундина Н.В.</t>
  </si>
  <si>
    <t>Колиошко О.в.</t>
  </si>
  <si>
    <t>Ф.И.О. учителя</t>
  </si>
  <si>
    <t>Познякова А.Н.</t>
  </si>
  <si>
    <t>Кунцевич  М.А.</t>
  </si>
  <si>
    <t>Средний  % (6 чел.)</t>
  </si>
  <si>
    <t>Из них ИО     (1 чел.)</t>
  </si>
  <si>
    <t>Из них ИО     (3 чел.)</t>
  </si>
  <si>
    <t>Из них ИО     (2 чел.)</t>
  </si>
  <si>
    <t>Из них ИО     (4 чел.)</t>
  </si>
  <si>
    <t>Средний  % (5 чел.)</t>
  </si>
  <si>
    <t>Средний  % (53 чел.)</t>
  </si>
  <si>
    <t>Из них ИО     (20 чел.)</t>
  </si>
  <si>
    <t>6 кл</t>
  </si>
  <si>
    <t>7 кл</t>
  </si>
  <si>
    <t>8 кл</t>
  </si>
  <si>
    <t>9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</si>
</sst>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charset val="204"/>
    </font>
    <font>
      <sz val="11"/>
      <name val="Arial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2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329">
    <xf numFmtId="0" fontId="0" fillId="0" borderId="0" xfId="0"/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textRotation="90" wrapText="1"/>
    </xf>
    <xf numFmtId="0" fontId="8" fillId="0" borderId="1" xfId="0" applyFont="1" applyBorder="1"/>
    <xf numFmtId="0" fontId="10" fillId="0" borderId="1" xfId="0" applyFont="1" applyBorder="1" applyAlignment="1">
      <alignment horizontal="left" vertical="center" textRotation="90" wrapText="1"/>
    </xf>
    <xf numFmtId="9" fontId="0" fillId="0" borderId="0" xfId="0" applyNumberFormat="1"/>
    <xf numFmtId="0" fontId="7" fillId="0" borderId="4" xfId="0" applyFont="1" applyBorder="1" applyAlignment="1">
      <alignment horizontal="center" wrapText="1"/>
    </xf>
    <xf numFmtId="0" fontId="16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4" xfId="0" applyBorder="1"/>
    <xf numFmtId="0" fontId="19" fillId="0" borderId="4" xfId="0" applyFont="1" applyBorder="1"/>
    <xf numFmtId="0" fontId="15" fillId="0" borderId="0" xfId="0" applyFont="1"/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textRotation="90" wrapText="1"/>
    </xf>
    <xf numFmtId="0" fontId="25" fillId="0" borderId="1" xfId="0" applyFont="1" applyBorder="1"/>
    <xf numFmtId="0" fontId="25" fillId="0" borderId="0" xfId="0" applyFont="1"/>
    <xf numFmtId="0" fontId="0" fillId="0" borderId="1" xfId="0" applyFill="1" applyBorder="1"/>
    <xf numFmtId="0" fontId="25" fillId="0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3" xfId="0" applyBorder="1"/>
    <xf numFmtId="0" fontId="25" fillId="0" borderId="3" xfId="0" applyFont="1" applyBorder="1"/>
    <xf numFmtId="0" fontId="0" fillId="0" borderId="5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33" fillId="0" borderId="1" xfId="0" applyFont="1" applyBorder="1"/>
    <xf numFmtId="0" fontId="33" fillId="0" borderId="2" xfId="0" applyFont="1" applyBorder="1"/>
    <xf numFmtId="0" fontId="33" fillId="0" borderId="3" xfId="0" applyFont="1" applyBorder="1"/>
    <xf numFmtId="0" fontId="33" fillId="0" borderId="5" xfId="0" applyFont="1" applyBorder="1"/>
    <xf numFmtId="0" fontId="34" fillId="0" borderId="5" xfId="0" applyFont="1" applyBorder="1"/>
    <xf numFmtId="0" fontId="27" fillId="0" borderId="0" xfId="0" applyFont="1" applyAlignment="1">
      <alignment horizontal="center"/>
    </xf>
    <xf numFmtId="0" fontId="14" fillId="0" borderId="0" xfId="0" applyFont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textRotation="90" wrapText="1"/>
    </xf>
    <xf numFmtId="0" fontId="14" fillId="0" borderId="0" xfId="0" applyFont="1" applyAlignment="1"/>
    <xf numFmtId="0" fontId="29" fillId="0" borderId="0" xfId="0" applyFont="1"/>
    <xf numFmtId="0" fontId="25" fillId="0" borderId="0" xfId="0" applyFont="1" applyAlignment="1"/>
    <xf numFmtId="0" fontId="35" fillId="0" borderId="1" xfId="0" applyFont="1" applyBorder="1"/>
    <xf numFmtId="0" fontId="35" fillId="0" borderId="2" xfId="0" applyFont="1" applyBorder="1"/>
    <xf numFmtId="0" fontId="26" fillId="0" borderId="5" xfId="0" applyFont="1" applyBorder="1"/>
    <xf numFmtId="10" fontId="30" fillId="3" borderId="1" xfId="0" applyNumberFormat="1" applyFont="1" applyFill="1" applyBorder="1" applyAlignment="1">
      <alignment horizontal="center" wrapText="1"/>
    </xf>
    <xf numFmtId="0" fontId="35" fillId="0" borderId="3" xfId="0" applyFont="1" applyBorder="1"/>
    <xf numFmtId="0" fontId="35" fillId="0" borderId="5" xfId="0" applyFont="1" applyBorder="1"/>
    <xf numFmtId="0" fontId="31" fillId="0" borderId="1" xfId="0" applyFont="1" applyBorder="1"/>
    <xf numFmtId="0" fontId="31" fillId="0" borderId="4" xfId="0" applyFont="1" applyBorder="1"/>
    <xf numFmtId="0" fontId="26" fillId="0" borderId="2" xfId="0" applyFont="1" applyBorder="1"/>
    <xf numFmtId="2" fontId="26" fillId="0" borderId="5" xfId="0" applyNumberFormat="1" applyFont="1" applyBorder="1"/>
    <xf numFmtId="0" fontId="26" fillId="0" borderId="1" xfId="1" applyFont="1" applyFill="1" applyBorder="1"/>
    <xf numFmtId="1" fontId="25" fillId="0" borderId="1" xfId="0" applyNumberFormat="1" applyFont="1" applyFill="1" applyBorder="1"/>
    <xf numFmtId="0" fontId="14" fillId="0" borderId="1" xfId="0" applyFont="1" applyFill="1" applyBorder="1"/>
    <xf numFmtId="1" fontId="28" fillId="0" borderId="1" xfId="0" applyNumberFormat="1" applyFont="1" applyFill="1" applyBorder="1"/>
    <xf numFmtId="1" fontId="14" fillId="0" borderId="1" xfId="0" applyNumberFormat="1" applyFont="1" applyFill="1" applyBorder="1"/>
    <xf numFmtId="0" fontId="26" fillId="0" borderId="1" xfId="0" applyFont="1" applyFill="1" applyBorder="1"/>
    <xf numFmtId="0" fontId="25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horizontal="center" textRotation="90"/>
    </xf>
    <xf numFmtId="0" fontId="0" fillId="2" borderId="0" xfId="0" applyFill="1"/>
    <xf numFmtId="10" fontId="0" fillId="0" borderId="5" xfId="2" applyNumberFormat="1" applyFont="1" applyBorder="1"/>
    <xf numFmtId="10" fontId="5" fillId="2" borderId="5" xfId="2" applyNumberFormat="1" applyFont="1" applyFill="1" applyBorder="1"/>
    <xf numFmtId="10" fontId="25" fillId="0" borderId="5" xfId="2" applyNumberFormat="1" applyFont="1" applyBorder="1" applyAlignment="1">
      <alignment horizontal="right" wrapText="1"/>
    </xf>
    <xf numFmtId="10" fontId="5" fillId="2" borderId="2" xfId="2" applyNumberFormat="1" applyFont="1" applyFill="1" applyBorder="1"/>
    <xf numFmtId="10" fontId="25" fillId="2" borderId="5" xfId="2" applyNumberFormat="1" applyFont="1" applyFill="1" applyBorder="1" applyAlignment="1">
      <alignment horizontal="right" wrapText="1"/>
    </xf>
    <xf numFmtId="10" fontId="0" fillId="0" borderId="1" xfId="2" applyNumberFormat="1" applyFont="1" applyBorder="1"/>
    <xf numFmtId="2" fontId="0" fillId="0" borderId="0" xfId="0" applyNumberFormat="1"/>
    <xf numFmtId="0" fontId="0" fillId="0" borderId="9" xfId="0" applyBorder="1" applyAlignment="1">
      <alignment horizontal="center" textRotation="90"/>
    </xf>
    <xf numFmtId="10" fontId="0" fillId="0" borderId="3" xfId="2" applyNumberFormat="1" applyFont="1" applyBorder="1"/>
    <xf numFmtId="0" fontId="0" fillId="2" borderId="1" xfId="0" applyFill="1" applyBorder="1"/>
    <xf numFmtId="10" fontId="5" fillId="2" borderId="1" xfId="2" applyNumberFormat="1" applyFont="1" applyFill="1" applyBorder="1"/>
    <xf numFmtId="0" fontId="0" fillId="0" borderId="0" xfId="0" applyBorder="1" applyAlignment="1">
      <alignment horizontal="center" textRotation="90"/>
    </xf>
    <xf numFmtId="0" fontId="0" fillId="2" borderId="0" xfId="0" applyFill="1" applyBorder="1" applyAlignment="1">
      <alignment horizontal="center" textRotation="90"/>
    </xf>
    <xf numFmtId="0" fontId="26" fillId="0" borderId="3" xfId="0" applyFont="1" applyFill="1" applyBorder="1"/>
    <xf numFmtId="0" fontId="14" fillId="0" borderId="2" xfId="0" applyFont="1" applyFill="1" applyBorder="1"/>
    <xf numFmtId="9" fontId="25" fillId="0" borderId="1" xfId="2" applyFont="1" applyFill="1" applyBorder="1"/>
    <xf numFmtId="10" fontId="33" fillId="0" borderId="3" xfId="2" applyNumberFormat="1" applyFont="1" applyBorder="1"/>
    <xf numFmtId="10" fontId="33" fillId="0" borderId="8" xfId="2" applyNumberFormat="1" applyFont="1" applyBorder="1"/>
    <xf numFmtId="10" fontId="19" fillId="0" borderId="4" xfId="2" applyNumberFormat="1" applyFont="1" applyBorder="1"/>
    <xf numFmtId="10" fontId="33" fillId="0" borderId="5" xfId="2" applyNumberFormat="1" applyFont="1" applyBorder="1"/>
    <xf numFmtId="0" fontId="35" fillId="0" borderId="10" xfId="0" applyFont="1" applyBorder="1"/>
    <xf numFmtId="2" fontId="26" fillId="0" borderId="10" xfId="0" applyNumberFormat="1" applyFont="1" applyBorder="1"/>
    <xf numFmtId="0" fontId="35" fillId="0" borderId="8" xfId="0" applyFont="1" applyBorder="1"/>
    <xf numFmtId="2" fontId="26" fillId="0" borderId="1" xfId="0" applyNumberFormat="1" applyFont="1" applyBorder="1"/>
    <xf numFmtId="10" fontId="33" fillId="0" borderId="1" xfId="2" applyNumberFormat="1" applyFont="1" applyBorder="1"/>
    <xf numFmtId="10" fontId="19" fillId="0" borderId="1" xfId="2" applyNumberFormat="1" applyFont="1" applyBorder="1"/>
    <xf numFmtId="0" fontId="14" fillId="0" borderId="3" xfId="0" applyFont="1" applyBorder="1"/>
    <xf numFmtId="0" fontId="25" fillId="0" borderId="0" xfId="0" applyFont="1" applyBorder="1"/>
    <xf numFmtId="0" fontId="0" fillId="0" borderId="11" xfId="0" applyBorder="1" applyAlignment="1">
      <alignment horizontal="center" textRotation="90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10" fontId="30" fillId="3" borderId="4" xfId="0" applyNumberFormat="1" applyFont="1" applyFill="1" applyBorder="1" applyAlignment="1">
      <alignment horizontal="center" wrapText="1"/>
    </xf>
    <xf numFmtId="10" fontId="33" fillId="0" borderId="4" xfId="2" applyNumberFormat="1" applyFont="1" applyBorder="1"/>
    <xf numFmtId="10" fontId="4" fillId="3" borderId="5" xfId="2" applyNumberFormat="1" applyFont="1" applyFill="1" applyBorder="1" applyAlignment="1">
      <alignment horizontal="center"/>
    </xf>
    <xf numFmtId="10" fontId="6" fillId="3" borderId="5" xfId="2" applyNumberFormat="1" applyFont="1" applyFill="1" applyBorder="1" applyAlignment="1">
      <alignment horizontal="center" wrapText="1"/>
    </xf>
    <xf numFmtId="10" fontId="4" fillId="3" borderId="2" xfId="2" applyNumberFormat="1" applyFont="1" applyFill="1" applyBorder="1" applyAlignment="1">
      <alignment horizontal="center"/>
    </xf>
    <xf numFmtId="10" fontId="4" fillId="3" borderId="1" xfId="2" applyNumberFormat="1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 textRotation="90"/>
    </xf>
    <xf numFmtId="0" fontId="7" fillId="0" borderId="3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textRotation="90" wrapText="1"/>
    </xf>
    <xf numFmtId="0" fontId="0" fillId="0" borderId="1" xfId="0" applyFont="1" applyFill="1" applyBorder="1" applyAlignment="1">
      <alignment horizontal="center" textRotation="90" wrapText="1"/>
    </xf>
    <xf numFmtId="0" fontId="0" fillId="0" borderId="2" xfId="0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90" wrapText="1"/>
    </xf>
    <xf numFmtId="0" fontId="25" fillId="0" borderId="2" xfId="0" applyFont="1" applyFill="1" applyBorder="1"/>
    <xf numFmtId="0" fontId="0" fillId="0" borderId="2" xfId="0" applyFill="1" applyBorder="1"/>
    <xf numFmtId="0" fontId="0" fillId="0" borderId="12" xfId="0" applyFill="1" applyBorder="1"/>
    <xf numFmtId="0" fontId="0" fillId="0" borderId="13" xfId="0" applyFill="1" applyBorder="1"/>
    <xf numFmtId="0" fontId="25" fillId="0" borderId="5" xfId="0" applyFont="1" applyFill="1" applyBorder="1"/>
    <xf numFmtId="10" fontId="0" fillId="0" borderId="5" xfId="2" applyNumberFormat="1" applyFont="1" applyFill="1" applyBorder="1"/>
    <xf numFmtId="10" fontId="5" fillId="0" borderId="5" xfId="2" applyNumberFormat="1" applyFont="1" applyFill="1" applyBorder="1"/>
    <xf numFmtId="0" fontId="25" fillId="0" borderId="5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horizontal="right" wrapText="1" indent="2"/>
    </xf>
    <xf numFmtId="0" fontId="25" fillId="0" borderId="2" xfId="0" applyFont="1" applyFill="1" applyBorder="1" applyAlignment="1">
      <alignment horizontal="right" wrapText="1"/>
    </xf>
    <xf numFmtId="0" fontId="25" fillId="0" borderId="12" xfId="0" applyFont="1" applyFill="1" applyBorder="1" applyAlignment="1">
      <alignment horizontal="right" wrapText="1"/>
    </xf>
    <xf numFmtId="0" fontId="25" fillId="0" borderId="13" xfId="0" applyFont="1" applyFill="1" applyBorder="1" applyAlignment="1">
      <alignment horizontal="right" wrapText="1"/>
    </xf>
    <xf numFmtId="0" fontId="25" fillId="0" borderId="1" xfId="0" applyFont="1" applyFill="1" applyBorder="1" applyAlignment="1">
      <alignment horizontal="right" wrapText="1"/>
    </xf>
    <xf numFmtId="0" fontId="0" fillId="0" borderId="2" xfId="0" applyFill="1" applyBorder="1" applyAlignment="1">
      <alignment horizontal="left" wrapText="1" indent="1"/>
    </xf>
    <xf numFmtId="0" fontId="4" fillId="0" borderId="2" xfId="0" applyFont="1" applyFill="1" applyBorder="1" applyAlignment="1">
      <alignment horizontal="left" wrapText="1" indent="1"/>
    </xf>
    <xf numFmtId="0" fontId="25" fillId="0" borderId="5" xfId="0" applyFont="1" applyFill="1" applyBorder="1" applyAlignment="1">
      <alignment wrapText="1"/>
    </xf>
    <xf numFmtId="0" fontId="25" fillId="0" borderId="5" xfId="0" applyFont="1" applyFill="1" applyBorder="1" applyAlignment="1">
      <alignment horizontal="right" wrapText="1" indent="2"/>
    </xf>
    <xf numFmtId="0" fontId="25" fillId="0" borderId="6" xfId="0" applyFont="1" applyFill="1" applyBorder="1" applyAlignment="1">
      <alignment horizontal="right" wrapText="1"/>
    </xf>
    <xf numFmtId="0" fontId="25" fillId="0" borderId="7" xfId="0" applyFont="1" applyFill="1" applyBorder="1" applyAlignment="1">
      <alignment horizontal="right" wrapText="1"/>
    </xf>
    <xf numFmtId="0" fontId="25" fillId="0" borderId="3" xfId="0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 indent="1"/>
    </xf>
    <xf numFmtId="0" fontId="4" fillId="0" borderId="5" xfId="0" applyFont="1" applyFill="1" applyBorder="1" applyAlignment="1">
      <alignment horizontal="left" wrapText="1" indent="1"/>
    </xf>
    <xf numFmtId="0" fontId="0" fillId="0" borderId="5" xfId="0" applyFill="1" applyBorder="1" applyAlignment="1">
      <alignment horizontal="left" wrapText="1" indent="2"/>
    </xf>
    <xf numFmtId="0" fontId="4" fillId="0" borderId="5" xfId="0" applyFont="1" applyFill="1" applyBorder="1" applyAlignment="1">
      <alignment horizontal="left" wrapText="1" indent="2"/>
    </xf>
    <xf numFmtId="0" fontId="0" fillId="0" borderId="5" xfId="0" applyFill="1" applyBorder="1" applyAlignment="1">
      <alignment horizontal="right" wrapText="1"/>
    </xf>
    <xf numFmtId="0" fontId="4" fillId="0" borderId="5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right" wrapText="1"/>
    </xf>
    <xf numFmtId="0" fontId="0" fillId="0" borderId="7" xfId="0" applyFill="1" applyBorder="1" applyAlignment="1">
      <alignment horizontal="right" wrapText="1"/>
    </xf>
    <xf numFmtId="0" fontId="4" fillId="0" borderId="7" xfId="0" applyFont="1" applyFill="1" applyBorder="1" applyAlignment="1">
      <alignment horizontal="right" wrapText="1"/>
    </xf>
    <xf numFmtId="0" fontId="0" fillId="0" borderId="3" xfId="0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10" fontId="25" fillId="0" borderId="5" xfId="2" applyNumberFormat="1" applyFont="1" applyFill="1" applyBorder="1" applyAlignment="1">
      <alignment horizontal="right" wrapText="1"/>
    </xf>
    <xf numFmtId="0" fontId="25" fillId="0" borderId="2" xfId="1" applyFont="1" applyFill="1" applyBorder="1"/>
    <xf numFmtId="10" fontId="5" fillId="0" borderId="2" xfId="2" applyNumberFormat="1" applyFont="1" applyFill="1" applyBorder="1"/>
    <xf numFmtId="0" fontId="25" fillId="0" borderId="2" xfId="0" applyFont="1" applyFill="1" applyBorder="1" applyAlignment="1">
      <alignment horizontal="left" wrapText="1" indent="1"/>
    </xf>
    <xf numFmtId="0" fontId="6" fillId="0" borderId="2" xfId="0" applyFont="1" applyFill="1" applyBorder="1" applyAlignment="1">
      <alignment horizontal="left" wrapText="1" indent="1"/>
    </xf>
    <xf numFmtId="0" fontId="25" fillId="0" borderId="5" xfId="1" applyFont="1" applyFill="1" applyBorder="1"/>
    <xf numFmtId="0" fontId="25" fillId="0" borderId="5" xfId="0" applyFont="1" applyFill="1" applyBorder="1" applyAlignment="1">
      <alignment horizontal="left" wrapText="1" indent="1"/>
    </xf>
    <xf numFmtId="0" fontId="6" fillId="0" borderId="5" xfId="0" applyFont="1" applyFill="1" applyBorder="1" applyAlignment="1">
      <alignment horizontal="left" wrapText="1" indent="1"/>
    </xf>
    <xf numFmtId="0" fontId="25" fillId="0" borderId="5" xfId="0" applyFont="1" applyFill="1" applyBorder="1" applyAlignment="1">
      <alignment horizontal="left" wrapText="1" indent="2"/>
    </xf>
    <xf numFmtId="0" fontId="6" fillId="0" borderId="5" xfId="0" applyFont="1" applyFill="1" applyBorder="1" applyAlignment="1">
      <alignment horizontal="left" wrapText="1" indent="2"/>
    </xf>
    <xf numFmtId="0" fontId="6" fillId="0" borderId="6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right" wrapText="1"/>
    </xf>
    <xf numFmtId="0" fontId="24" fillId="0" borderId="5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horizontal="right" textRotation="255" wrapText="1"/>
    </xf>
    <xf numFmtId="0" fontId="0" fillId="0" borderId="2" xfId="0" applyFill="1" applyBorder="1" applyAlignment="1">
      <alignment horizontal="right" textRotation="255" wrapText="1"/>
    </xf>
    <xf numFmtId="0" fontId="0" fillId="0" borderId="12" xfId="0" applyFill="1" applyBorder="1" applyAlignment="1">
      <alignment horizontal="right" textRotation="255" wrapText="1"/>
    </xf>
    <xf numFmtId="0" fontId="0" fillId="0" borderId="13" xfId="0" applyFill="1" applyBorder="1" applyAlignment="1">
      <alignment horizontal="right" textRotation="255" wrapText="1"/>
    </xf>
    <xf numFmtId="0" fontId="0" fillId="0" borderId="1" xfId="0" applyFill="1" applyBorder="1" applyAlignment="1">
      <alignment horizontal="right" textRotation="255" wrapText="1"/>
    </xf>
    <xf numFmtId="0" fontId="4" fillId="0" borderId="2" xfId="0" applyFont="1" applyFill="1" applyBorder="1" applyAlignment="1">
      <alignment horizontal="right" textRotation="90" wrapText="1"/>
    </xf>
    <xf numFmtId="0" fontId="0" fillId="0" borderId="2" xfId="0" applyFill="1" applyBorder="1" applyAlignment="1">
      <alignment horizontal="right" textRotation="90" wrapText="1"/>
    </xf>
    <xf numFmtId="0" fontId="25" fillId="0" borderId="5" xfId="0" applyFont="1" applyFill="1" applyBorder="1" applyAlignment="1">
      <alignment horizontal="right" textRotation="255" wrapText="1"/>
    </xf>
    <xf numFmtId="0" fontId="0" fillId="0" borderId="5" xfId="0" applyFill="1" applyBorder="1" applyAlignment="1">
      <alignment horizontal="right" textRotation="255" wrapText="1"/>
    </xf>
    <xf numFmtId="0" fontId="0" fillId="0" borderId="6" xfId="0" applyFill="1" applyBorder="1" applyAlignment="1">
      <alignment horizontal="right" textRotation="255" wrapText="1"/>
    </xf>
    <xf numFmtId="0" fontId="0" fillId="0" borderId="7" xfId="0" applyFill="1" applyBorder="1" applyAlignment="1">
      <alignment horizontal="right" textRotation="255" wrapText="1"/>
    </xf>
    <xf numFmtId="0" fontId="0" fillId="0" borderId="3" xfId="0" applyFill="1" applyBorder="1" applyAlignment="1">
      <alignment horizontal="right" textRotation="255" wrapText="1"/>
    </xf>
    <xf numFmtId="0" fontId="4" fillId="0" borderId="5" xfId="0" applyFont="1" applyFill="1" applyBorder="1" applyAlignment="1">
      <alignment horizontal="right" textRotation="90" wrapText="1"/>
    </xf>
    <xf numFmtId="0" fontId="0" fillId="0" borderId="5" xfId="0" applyFill="1" applyBorder="1" applyAlignment="1">
      <alignment horizontal="right" textRotation="90" wrapText="1"/>
    </xf>
    <xf numFmtId="0" fontId="25" fillId="0" borderId="6" xfId="0" applyFont="1" applyFill="1" applyBorder="1" applyAlignment="1">
      <alignment horizontal="right" textRotation="255" wrapText="1"/>
    </xf>
    <xf numFmtId="0" fontId="25" fillId="0" borderId="7" xfId="0" applyFont="1" applyFill="1" applyBorder="1" applyAlignment="1">
      <alignment horizontal="right" textRotation="255" wrapText="1"/>
    </xf>
    <xf numFmtId="0" fontId="25" fillId="0" borderId="3" xfId="0" applyFont="1" applyFill="1" applyBorder="1" applyAlignment="1">
      <alignment horizontal="right" textRotation="255" wrapText="1"/>
    </xf>
    <xf numFmtId="0" fontId="6" fillId="0" borderId="5" xfId="0" applyFont="1" applyFill="1" applyBorder="1" applyAlignment="1">
      <alignment horizontal="right" textRotation="90" wrapText="1"/>
    </xf>
    <xf numFmtId="0" fontId="25" fillId="0" borderId="5" xfId="0" applyFont="1" applyFill="1" applyBorder="1" applyAlignment="1">
      <alignment horizontal="right" textRotation="90" wrapText="1"/>
    </xf>
    <xf numFmtId="0" fontId="25" fillId="0" borderId="0" xfId="0" applyFont="1" applyFill="1"/>
    <xf numFmtId="0" fontId="25" fillId="0" borderId="2" xfId="0" applyFont="1" applyFill="1" applyBorder="1" applyAlignment="1">
      <alignment vertical="center" wrapText="1"/>
    </xf>
    <xf numFmtId="0" fontId="0" fillId="0" borderId="1" xfId="0" applyFont="1" applyFill="1" applyBorder="1"/>
    <xf numFmtId="10" fontId="5" fillId="0" borderId="1" xfId="2" applyNumberFormat="1" applyFont="1" applyFill="1" applyBorder="1"/>
    <xf numFmtId="0" fontId="0" fillId="0" borderId="0" xfId="0" applyFont="1" applyFill="1"/>
    <xf numFmtId="10" fontId="0" fillId="0" borderId="1" xfId="2" applyNumberFormat="1" applyFont="1" applyFill="1" applyBorder="1"/>
    <xf numFmtId="10" fontId="0" fillId="0" borderId="0" xfId="0" applyNumberFormat="1" applyFill="1"/>
    <xf numFmtId="0" fontId="0" fillId="0" borderId="10" xfId="0" applyFill="1" applyBorder="1" applyAlignment="1">
      <alignment horizontal="center" textRotation="90"/>
    </xf>
    <xf numFmtId="0" fontId="25" fillId="0" borderId="3" xfId="0" applyFont="1" applyFill="1" applyBorder="1"/>
    <xf numFmtId="0" fontId="0" fillId="0" borderId="3" xfId="0" applyFill="1" applyBorder="1"/>
    <xf numFmtId="10" fontId="0" fillId="0" borderId="3" xfId="2" applyNumberFormat="1" applyFont="1" applyFill="1" applyBorder="1"/>
    <xf numFmtId="10" fontId="5" fillId="0" borderId="3" xfId="2" applyNumberFormat="1" applyFont="1" applyFill="1" applyBorder="1"/>
    <xf numFmtId="0" fontId="25" fillId="0" borderId="3" xfId="0" applyFont="1" applyFill="1" applyBorder="1" applyAlignment="1">
      <alignment vertical="center"/>
    </xf>
    <xf numFmtId="0" fontId="25" fillId="0" borderId="3" xfId="1" applyFont="1" applyFill="1" applyBorder="1"/>
    <xf numFmtId="0" fontId="25" fillId="0" borderId="3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/>
    </xf>
    <xf numFmtId="0" fontId="26" fillId="0" borderId="3" xfId="1" applyFont="1" applyFill="1" applyBorder="1"/>
    <xf numFmtId="0" fontId="26" fillId="0" borderId="2" xfId="0" applyFont="1" applyFill="1" applyBorder="1"/>
    <xf numFmtId="0" fontId="26" fillId="0" borderId="1" xfId="0" applyFont="1" applyFill="1" applyBorder="1" applyAlignment="1">
      <alignment vertical="center" wrapText="1"/>
    </xf>
    <xf numFmtId="0" fontId="26" fillId="0" borderId="4" xfId="0" applyFont="1" applyFill="1" applyBorder="1"/>
    <xf numFmtId="0" fontId="26" fillId="0" borderId="0" xfId="0" applyFont="1" applyFill="1"/>
    <xf numFmtId="0" fontId="26" fillId="0" borderId="3" xfId="0" applyFont="1" applyFill="1" applyBorder="1" applyAlignment="1">
      <alignment vertical="center" wrapText="1"/>
    </xf>
    <xf numFmtId="10" fontId="0" fillId="4" borderId="1" xfId="0" applyNumberFormat="1" applyFill="1" applyBorder="1"/>
    <xf numFmtId="10" fontId="5" fillId="4" borderId="1" xfId="2" applyNumberFormat="1" applyFont="1" applyFill="1" applyBorder="1"/>
    <xf numFmtId="10" fontId="10" fillId="4" borderId="1" xfId="2" applyNumberFormat="1" applyFont="1" applyFill="1" applyBorder="1" applyAlignment="1">
      <alignment horizontal="center"/>
    </xf>
    <xf numFmtId="10" fontId="10" fillId="4" borderId="1" xfId="0" applyNumberFormat="1" applyFont="1" applyFill="1" applyBorder="1" applyAlignment="1">
      <alignment horizontal="center" wrapText="1"/>
    </xf>
    <xf numFmtId="10" fontId="10" fillId="4" borderId="5" xfId="2" applyNumberFormat="1" applyFont="1" applyFill="1" applyBorder="1" applyAlignment="1">
      <alignment horizontal="center"/>
    </xf>
    <xf numFmtId="10" fontId="10" fillId="4" borderId="5" xfId="2" applyNumberFormat="1" applyFont="1" applyFill="1" applyBorder="1" applyAlignment="1">
      <alignment horizontal="center" wrapText="1"/>
    </xf>
    <xf numFmtId="10" fontId="10" fillId="4" borderId="2" xfId="2" applyNumberFormat="1" applyFont="1" applyFill="1" applyBorder="1" applyAlignment="1">
      <alignment horizontal="center"/>
    </xf>
    <xf numFmtId="10" fontId="0" fillId="3" borderId="1" xfId="0" applyNumberFormat="1" applyFill="1" applyBorder="1"/>
    <xf numFmtId="10" fontId="5" fillId="3" borderId="1" xfId="2" applyNumberFormat="1" applyFont="1" applyFill="1" applyBorder="1"/>
    <xf numFmtId="10" fontId="5" fillId="3" borderId="2" xfId="2" applyNumberFormat="1" applyFont="1" applyFill="1" applyBorder="1"/>
    <xf numFmtId="10" fontId="33" fillId="3" borderId="3" xfId="2" applyNumberFormat="1" applyFont="1" applyFill="1" applyBorder="1" applyAlignment="1">
      <alignment horizontal="center"/>
    </xf>
    <xf numFmtId="10" fontId="5" fillId="3" borderId="5" xfId="2" applyNumberFormat="1" applyFont="1" applyFill="1" applyBorder="1"/>
    <xf numFmtId="10" fontId="33" fillId="3" borderId="3" xfId="2" applyNumberFormat="1" applyFont="1" applyFill="1" applyBorder="1"/>
    <xf numFmtId="10" fontId="5" fillId="3" borderId="5" xfId="2" applyNumberFormat="1" applyFont="1" applyFill="1" applyBorder="1"/>
    <xf numFmtId="10" fontId="25" fillId="3" borderId="5" xfId="2" applyNumberFormat="1" applyFont="1" applyFill="1" applyBorder="1" applyAlignment="1">
      <alignment horizontal="right" wrapText="1"/>
    </xf>
    <xf numFmtId="10" fontId="33" fillId="3" borderId="8" xfId="2" applyNumberFormat="1" applyFont="1" applyFill="1" applyBorder="1"/>
    <xf numFmtId="10" fontId="5" fillId="3" borderId="2" xfId="2" applyNumberFormat="1" applyFont="1" applyFill="1" applyBorder="1"/>
    <xf numFmtId="10" fontId="33" fillId="3" borderId="5" xfId="2" applyNumberFormat="1" applyFont="1" applyFill="1" applyBorder="1"/>
    <xf numFmtId="10" fontId="33" fillId="3" borderId="1" xfId="2" applyNumberFormat="1" applyFont="1" applyFill="1" applyBorder="1"/>
    <xf numFmtId="10" fontId="5" fillId="3" borderId="1" xfId="2" applyNumberFormat="1" applyFont="1" applyFill="1" applyBorder="1"/>
    <xf numFmtId="0" fontId="8" fillId="3" borderId="1" xfId="0" applyFont="1" applyFill="1" applyBorder="1" applyAlignment="1">
      <alignment horizontal="center" textRotation="90" wrapText="1"/>
    </xf>
    <xf numFmtId="10" fontId="0" fillId="3" borderId="2" xfId="0" applyNumberFormat="1" applyFill="1" applyBorder="1"/>
    <xf numFmtId="10" fontId="25" fillId="3" borderId="1" xfId="0" applyNumberFormat="1" applyFont="1" applyFill="1" applyBorder="1"/>
    <xf numFmtId="10" fontId="25" fillId="3" borderId="2" xfId="0" applyNumberFormat="1" applyFont="1" applyFill="1" applyBorder="1"/>
    <xf numFmtId="0" fontId="0" fillId="3" borderId="1" xfId="0" applyFill="1" applyBorder="1" applyAlignment="1">
      <alignment horizontal="center" textRotation="90" wrapText="1"/>
    </xf>
    <xf numFmtId="10" fontId="5" fillId="3" borderId="3" xfId="2" applyNumberFormat="1" applyFont="1" applyFill="1" applyBorder="1"/>
    <xf numFmtId="0" fontId="0" fillId="3" borderId="1" xfId="0" applyFont="1" applyFill="1" applyBorder="1" applyAlignment="1">
      <alignment horizontal="center" textRotation="90" wrapText="1"/>
    </xf>
    <xf numFmtId="10" fontId="0" fillId="3" borderId="1" xfId="0" applyNumberFormat="1" applyFont="1" applyFill="1" applyBorder="1"/>
    <xf numFmtId="0" fontId="26" fillId="0" borderId="3" xfId="0" applyFont="1" applyFill="1" applyBorder="1" applyAlignment="1">
      <alignment horizontal="center" textRotation="90"/>
    </xf>
    <xf numFmtId="0" fontId="26" fillId="0" borderId="23" xfId="0" applyFont="1" applyFill="1" applyBorder="1" applyAlignment="1">
      <alignment horizontal="center" textRotation="90"/>
    </xf>
    <xf numFmtId="0" fontId="25" fillId="0" borderId="10" xfId="0" applyFont="1" applyFill="1" applyBorder="1"/>
    <xf numFmtId="0" fontId="37" fillId="0" borderId="1" xfId="3" applyFont="1" applyFill="1" applyBorder="1" applyAlignment="1">
      <alignment vertical="center" wrapText="1"/>
    </xf>
    <xf numFmtId="0" fontId="37" fillId="0" borderId="1" xfId="3" applyFont="1" applyBorder="1"/>
    <xf numFmtId="0" fontId="36" fillId="0" borderId="1" xfId="3" applyFont="1" applyFill="1" applyBorder="1" applyAlignment="1">
      <alignment vertical="center" wrapText="1"/>
    </xf>
    <xf numFmtId="0" fontId="36" fillId="0" borderId="1" xfId="3" applyFont="1" applyBorder="1"/>
    <xf numFmtId="10" fontId="4" fillId="4" borderId="1" xfId="2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0" fillId="0" borderId="5" xfId="0" applyFill="1" applyBorder="1" applyAlignment="1">
      <alignment vertical="top"/>
    </xf>
    <xf numFmtId="0" fontId="9" fillId="0" borderId="1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7" fillId="0" borderId="8" xfId="3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0" fillId="0" borderId="4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24" fillId="0" borderId="4" xfId="0" applyFont="1" applyFill="1" applyBorder="1" applyAlignment="1">
      <alignment horizontal="center" vertical="top" wrapText="1"/>
    </xf>
    <xf numFmtId="0" fontId="24" fillId="0" borderId="8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26" fillId="0" borderId="4" xfId="0" applyFont="1" applyFill="1" applyBorder="1" applyAlignment="1">
      <alignment horizontal="center" textRotation="90"/>
    </xf>
    <xf numFmtId="0" fontId="26" fillId="0" borderId="8" xfId="0" applyFont="1" applyFill="1" applyBorder="1" applyAlignment="1">
      <alignment horizontal="center" textRotation="90"/>
    </xf>
    <xf numFmtId="0" fontId="26" fillId="0" borderId="3" xfId="0" applyFont="1" applyFill="1" applyBorder="1" applyAlignment="1">
      <alignment horizontal="center" textRotation="90"/>
    </xf>
    <xf numFmtId="0" fontId="7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0" fillId="0" borderId="17" xfId="0" applyFill="1" applyBorder="1" applyAlignment="1">
      <alignment horizontal="center" textRotation="90"/>
    </xf>
    <xf numFmtId="0" fontId="0" fillId="0" borderId="10" xfId="0" applyFill="1" applyBorder="1" applyAlignment="1">
      <alignment horizontal="center" textRotation="90"/>
    </xf>
    <xf numFmtId="0" fontId="0" fillId="0" borderId="18" xfId="0" applyFill="1" applyBorder="1" applyAlignment="1">
      <alignment horizontal="center" textRotation="90"/>
    </xf>
    <xf numFmtId="0" fontId="0" fillId="0" borderId="17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18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14" xfId="0" applyFill="1" applyBorder="1" applyAlignment="1">
      <alignment horizont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textRotation="90" wrapText="1"/>
    </xf>
    <xf numFmtId="0" fontId="0" fillId="0" borderId="19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20" xfId="0" applyBorder="1" applyAlignment="1">
      <alignment horizontal="center" textRotation="90"/>
    </xf>
    <xf numFmtId="0" fontId="9" fillId="0" borderId="1" xfId="0" applyFont="1" applyBorder="1" applyAlignment="1">
      <alignment horizontal="center" wrapText="1"/>
    </xf>
    <xf numFmtId="0" fontId="13" fillId="0" borderId="13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3" fillId="0" borderId="15" xfId="0" applyFont="1" applyBorder="1" applyAlignment="1">
      <alignment horizontal="center" vertical="center" textRotation="90" wrapText="1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textRotation="90" wrapText="1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0" fillId="0" borderId="21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22" xfId="0" applyBorder="1" applyAlignment="1">
      <alignment horizontal="center" textRotation="90"/>
    </xf>
    <xf numFmtId="0" fontId="27" fillId="0" borderId="4" xfId="0" applyFont="1" applyBorder="1" applyAlignment="1">
      <alignment horizontal="center" textRotation="90" wrapText="1"/>
    </xf>
    <xf numFmtId="0" fontId="27" fillId="0" borderId="3" xfId="0" applyFont="1" applyBorder="1" applyAlignment="1">
      <alignment horizontal="center" textRotation="90" wrapText="1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 readingOrder="1"/>
    </xf>
    <xf numFmtId="0" fontId="27" fillId="0" borderId="13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5">
    <cellStyle name="Гиперссылка" xfId="1" builtinId="8"/>
    <cellStyle name="Обычный" xfId="0" builtinId="0"/>
    <cellStyle name="Обычный 2" xfId="4"/>
    <cellStyle name="Обычный 3" xfId="3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choolpay.by/school/pupil/148233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choolpay.by/school/pupil/148233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schoolpay.by/school/pupil/148233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schoolpay.by/school/pupil/148233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schoolpay.by/school/pupil/1482336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schoolpay.by/school/pupil/1482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92"/>
  <sheetViews>
    <sheetView zoomScale="80" zoomScaleNormal="80" workbookViewId="0">
      <selection activeCell="A5" sqref="A5"/>
    </sheetView>
  </sheetViews>
  <sheetFormatPr defaultRowHeight="12.75" x14ac:dyDescent="0.2"/>
  <cols>
    <col min="2" max="2" width="30.28515625" customWidth="1"/>
    <col min="3" max="3" width="8.7109375" customWidth="1"/>
    <col min="4" max="4" width="16" customWidth="1"/>
    <col min="5" max="39" width="10.140625" customWidth="1"/>
  </cols>
  <sheetData>
    <row r="3" spans="1:39" ht="18" x14ac:dyDescent="0.25">
      <c r="B3" s="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 t="s">
        <v>192</v>
      </c>
      <c r="N3" s="7"/>
      <c r="O3" s="7"/>
      <c r="P3" s="7"/>
      <c r="Q3" s="7"/>
      <c r="R3" s="7"/>
      <c r="S3" s="7"/>
      <c r="T3" s="7"/>
      <c r="U3" s="7"/>
      <c r="V3" s="6"/>
      <c r="W3" s="6"/>
      <c r="X3" s="6"/>
      <c r="Y3" s="6"/>
      <c r="Z3" s="6"/>
      <c r="AA3" s="6"/>
    </row>
    <row r="4" spans="1:39" ht="18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39" ht="25.5" customHeight="1" x14ac:dyDescent="0.2">
      <c r="B5" s="256" t="s">
        <v>39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</row>
    <row r="6" spans="1:39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39" ht="45" customHeight="1" x14ac:dyDescent="0.2">
      <c r="A7" s="1"/>
      <c r="B7" s="276" t="s">
        <v>6</v>
      </c>
      <c r="C7" s="18"/>
      <c r="D7" s="271" t="s">
        <v>7</v>
      </c>
      <c r="E7" s="271"/>
      <c r="F7" s="271"/>
      <c r="G7" s="271" t="s">
        <v>138</v>
      </c>
      <c r="H7" s="271"/>
      <c r="I7" s="271"/>
      <c r="J7" s="271" t="s">
        <v>8</v>
      </c>
      <c r="K7" s="271"/>
      <c r="L7" s="271"/>
      <c r="M7" s="271" t="s">
        <v>9</v>
      </c>
      <c r="N7" s="271"/>
      <c r="O7" s="271"/>
      <c r="P7" s="271" t="s">
        <v>10</v>
      </c>
      <c r="Q7" s="271"/>
      <c r="R7" s="271"/>
      <c r="S7" s="271" t="s">
        <v>11</v>
      </c>
      <c r="T7" s="271"/>
      <c r="U7" s="271"/>
      <c r="V7" s="271" t="s">
        <v>12</v>
      </c>
      <c r="W7" s="271"/>
      <c r="X7" s="271"/>
      <c r="Y7" s="271" t="s">
        <v>14</v>
      </c>
      <c r="Z7" s="271"/>
      <c r="AA7" s="271"/>
      <c r="AB7" s="271" t="s">
        <v>15</v>
      </c>
      <c r="AC7" s="271"/>
      <c r="AD7" s="271"/>
      <c r="AE7" s="271" t="s">
        <v>17</v>
      </c>
      <c r="AF7" s="271"/>
      <c r="AG7" s="271"/>
      <c r="AH7" s="272" t="s">
        <v>41</v>
      </c>
      <c r="AI7" s="273"/>
      <c r="AJ7" s="274"/>
      <c r="AK7" s="275" t="s">
        <v>16</v>
      </c>
      <c r="AL7" s="275"/>
      <c r="AM7" s="275"/>
    </row>
    <row r="8" spans="1:39" s="36" customFormat="1" ht="60.75" customHeight="1" x14ac:dyDescent="0.2">
      <c r="A8" s="34"/>
      <c r="B8" s="277"/>
      <c r="C8" s="115" t="s">
        <v>13</v>
      </c>
      <c r="D8" s="116" t="s">
        <v>3</v>
      </c>
      <c r="E8" s="116" t="s">
        <v>4</v>
      </c>
      <c r="F8" s="12" t="s">
        <v>0</v>
      </c>
      <c r="G8" s="116" t="s">
        <v>3</v>
      </c>
      <c r="H8" s="116" t="s">
        <v>4</v>
      </c>
      <c r="I8" s="12" t="s">
        <v>0</v>
      </c>
      <c r="J8" s="116" t="s">
        <v>3</v>
      </c>
      <c r="K8" s="116" t="s">
        <v>4</v>
      </c>
      <c r="L8" s="12" t="s">
        <v>0</v>
      </c>
      <c r="M8" s="116" t="s">
        <v>3</v>
      </c>
      <c r="N8" s="116" t="s">
        <v>4</v>
      </c>
      <c r="O8" s="12" t="s">
        <v>0</v>
      </c>
      <c r="P8" s="116" t="s">
        <v>3</v>
      </c>
      <c r="Q8" s="116" t="s">
        <v>4</v>
      </c>
      <c r="R8" s="12" t="s">
        <v>0</v>
      </c>
      <c r="S8" s="116" t="s">
        <v>3</v>
      </c>
      <c r="T8" s="116" t="s">
        <v>4</v>
      </c>
      <c r="U8" s="12" t="s">
        <v>0</v>
      </c>
      <c r="V8" s="12" t="s">
        <v>3</v>
      </c>
      <c r="W8" s="12" t="s">
        <v>4</v>
      </c>
      <c r="X8" s="12" t="s">
        <v>0</v>
      </c>
      <c r="Y8" s="117" t="s">
        <v>3</v>
      </c>
      <c r="Z8" s="117" t="s">
        <v>4</v>
      </c>
      <c r="AA8" s="12" t="s">
        <v>0</v>
      </c>
      <c r="AB8" s="117" t="s">
        <v>3</v>
      </c>
      <c r="AC8" s="117" t="s">
        <v>4</v>
      </c>
      <c r="AD8" s="12" t="s">
        <v>0</v>
      </c>
      <c r="AE8" s="116" t="s">
        <v>3</v>
      </c>
      <c r="AF8" s="116" t="s">
        <v>4</v>
      </c>
      <c r="AG8" s="12" t="s">
        <v>0</v>
      </c>
      <c r="AH8" s="116" t="s">
        <v>3</v>
      </c>
      <c r="AI8" s="118" t="s">
        <v>4</v>
      </c>
      <c r="AJ8" s="119" t="s">
        <v>0</v>
      </c>
      <c r="AK8" s="232" t="s">
        <v>3</v>
      </c>
      <c r="AL8" s="117" t="s">
        <v>4</v>
      </c>
      <c r="AM8" s="12" t="s">
        <v>0</v>
      </c>
    </row>
    <row r="9" spans="1:39" s="36" customFormat="1" ht="12.75" customHeight="1" x14ac:dyDescent="0.2">
      <c r="A9" s="268" t="s">
        <v>197</v>
      </c>
      <c r="B9" s="120" t="s">
        <v>151</v>
      </c>
      <c r="C9" s="262" t="s">
        <v>219</v>
      </c>
      <c r="D9" s="121">
        <v>7</v>
      </c>
      <c r="E9" s="121"/>
      <c r="F9" s="121"/>
      <c r="G9" s="121">
        <v>8</v>
      </c>
      <c r="H9" s="121"/>
      <c r="I9" s="121"/>
      <c r="J9" s="121">
        <v>8</v>
      </c>
      <c r="K9" s="121"/>
      <c r="L9" s="121"/>
      <c r="M9" s="121">
        <v>9</v>
      </c>
      <c r="N9" s="121"/>
      <c r="O9" s="121"/>
      <c r="P9" s="121"/>
      <c r="Q9" s="121"/>
      <c r="R9" s="121"/>
      <c r="S9" s="121"/>
      <c r="T9" s="121"/>
      <c r="U9" s="121"/>
      <c r="V9" s="121">
        <v>6</v>
      </c>
      <c r="W9" s="121"/>
      <c r="X9" s="121"/>
      <c r="Y9" s="121">
        <v>8</v>
      </c>
      <c r="Z9" s="121"/>
      <c r="AA9" s="121"/>
      <c r="AB9" s="121">
        <v>8</v>
      </c>
      <c r="AC9" s="121"/>
      <c r="AD9" s="122"/>
      <c r="AE9" s="123">
        <v>8</v>
      </c>
      <c r="AF9" s="123"/>
      <c r="AG9" s="123"/>
      <c r="AH9" s="123">
        <v>8</v>
      </c>
      <c r="AI9" s="123"/>
      <c r="AJ9" s="123"/>
      <c r="AK9" s="213">
        <f>((D9+G9+J9+M9+P9+S9+V9+Y9+AB9+AE9+AH9)/11)/10</f>
        <v>0.63636363636363635</v>
      </c>
      <c r="AL9" s="121"/>
      <c r="AM9" s="121"/>
    </row>
    <row r="10" spans="1:39" s="36" customFormat="1" ht="12.75" customHeight="1" x14ac:dyDescent="0.2">
      <c r="A10" s="269"/>
      <c r="B10" s="124" t="s">
        <v>152</v>
      </c>
      <c r="C10" s="263"/>
      <c r="D10" s="41">
        <v>9</v>
      </c>
      <c r="E10" s="41"/>
      <c r="F10" s="41"/>
      <c r="G10" s="41">
        <v>9</v>
      </c>
      <c r="H10" s="41"/>
      <c r="I10" s="41"/>
      <c r="J10" s="41">
        <v>9</v>
      </c>
      <c r="K10" s="41"/>
      <c r="L10" s="41"/>
      <c r="M10" s="41">
        <v>9</v>
      </c>
      <c r="N10" s="41"/>
      <c r="O10" s="41"/>
      <c r="P10" s="41"/>
      <c r="Q10" s="41"/>
      <c r="R10" s="41"/>
      <c r="S10" s="41"/>
      <c r="T10" s="41"/>
      <c r="U10" s="41"/>
      <c r="V10" s="41">
        <v>8</v>
      </c>
      <c r="W10" s="41"/>
      <c r="X10" s="41"/>
      <c r="Y10" s="41">
        <v>9</v>
      </c>
      <c r="Z10" s="41"/>
      <c r="AA10" s="41"/>
      <c r="AB10" s="41">
        <v>10</v>
      </c>
      <c r="AC10" s="41"/>
      <c r="AD10" s="42"/>
      <c r="AE10" s="43">
        <v>10</v>
      </c>
      <c r="AF10" s="43"/>
      <c r="AG10" s="43"/>
      <c r="AH10" s="43">
        <v>9</v>
      </c>
      <c r="AI10" s="43"/>
      <c r="AJ10" s="43"/>
      <c r="AK10" s="213">
        <f t="shared" ref="AK10:AK76" si="0">((D10+G10+J10+M10+P10+S10+V10+Y10+AB10+AE10+AH10)/11)/10</f>
        <v>0.74545454545454537</v>
      </c>
      <c r="AL10" s="41"/>
      <c r="AM10" s="41"/>
    </row>
    <row r="11" spans="1:39" s="36" customFormat="1" ht="12.75" customHeight="1" x14ac:dyDescent="0.2">
      <c r="A11" s="269"/>
      <c r="B11" s="124" t="s">
        <v>153</v>
      </c>
      <c r="C11" s="263"/>
      <c r="D11" s="41">
        <v>9</v>
      </c>
      <c r="E11" s="41"/>
      <c r="F11" s="41"/>
      <c r="G11" s="41">
        <v>8</v>
      </c>
      <c r="H11" s="41"/>
      <c r="I11" s="41"/>
      <c r="J11" s="41">
        <v>8</v>
      </c>
      <c r="K11" s="41"/>
      <c r="L11" s="41"/>
      <c r="M11" s="41">
        <v>8</v>
      </c>
      <c r="N11" s="41"/>
      <c r="O11" s="41"/>
      <c r="P11" s="41"/>
      <c r="Q11" s="41"/>
      <c r="R11" s="41"/>
      <c r="S11" s="41"/>
      <c r="T11" s="41"/>
      <c r="U11" s="41"/>
      <c r="V11" s="41">
        <v>8</v>
      </c>
      <c r="W11" s="41"/>
      <c r="X11" s="41"/>
      <c r="Y11" s="41">
        <v>7</v>
      </c>
      <c r="Z11" s="41"/>
      <c r="AA11" s="41"/>
      <c r="AB11" s="41">
        <v>8</v>
      </c>
      <c r="AC11" s="41"/>
      <c r="AD11" s="42"/>
      <c r="AE11" s="43">
        <v>8</v>
      </c>
      <c r="AF11" s="43"/>
      <c r="AG11" s="43"/>
      <c r="AH11" s="43">
        <v>10</v>
      </c>
      <c r="AI11" s="43"/>
      <c r="AJ11" s="43"/>
      <c r="AK11" s="213">
        <f t="shared" si="0"/>
        <v>0.67272727272727273</v>
      </c>
      <c r="AL11" s="41"/>
      <c r="AM11" s="41"/>
    </row>
    <row r="12" spans="1:39" s="36" customFormat="1" ht="12.75" customHeight="1" x14ac:dyDescent="0.2">
      <c r="A12" s="269"/>
      <c r="B12" s="124" t="s">
        <v>154</v>
      </c>
      <c r="C12" s="263"/>
      <c r="D12" s="41">
        <v>8</v>
      </c>
      <c r="E12" s="41"/>
      <c r="F12" s="41"/>
      <c r="G12" s="41">
        <v>6</v>
      </c>
      <c r="H12" s="41"/>
      <c r="I12" s="41"/>
      <c r="J12" s="41">
        <v>6</v>
      </c>
      <c r="K12" s="41"/>
      <c r="L12" s="41"/>
      <c r="M12" s="41">
        <v>7</v>
      </c>
      <c r="N12" s="41"/>
      <c r="O12" s="41"/>
      <c r="P12" s="41"/>
      <c r="Q12" s="41"/>
      <c r="R12" s="41"/>
      <c r="S12" s="41"/>
      <c r="T12" s="41"/>
      <c r="U12" s="41"/>
      <c r="V12" s="41">
        <v>7</v>
      </c>
      <c r="W12" s="41"/>
      <c r="X12" s="41"/>
      <c r="Y12" s="41">
        <v>8</v>
      </c>
      <c r="Z12" s="41"/>
      <c r="AA12" s="41"/>
      <c r="AB12" s="41">
        <v>9</v>
      </c>
      <c r="AC12" s="41"/>
      <c r="AD12" s="42"/>
      <c r="AE12" s="43">
        <v>10</v>
      </c>
      <c r="AF12" s="43"/>
      <c r="AG12" s="43"/>
      <c r="AH12" s="43">
        <v>9</v>
      </c>
      <c r="AI12" s="43"/>
      <c r="AJ12" s="43"/>
      <c r="AK12" s="213">
        <f t="shared" si="0"/>
        <v>0.63636363636363635</v>
      </c>
      <c r="AL12" s="41"/>
      <c r="AM12" s="41"/>
    </row>
    <row r="13" spans="1:39" s="36" customFormat="1" ht="12.75" customHeight="1" x14ac:dyDescent="0.2">
      <c r="A13" s="269"/>
      <c r="B13" s="124" t="s">
        <v>155</v>
      </c>
      <c r="C13" s="263"/>
      <c r="D13" s="41">
        <v>9</v>
      </c>
      <c r="E13" s="41"/>
      <c r="F13" s="41"/>
      <c r="G13" s="41">
        <v>9</v>
      </c>
      <c r="H13" s="41"/>
      <c r="I13" s="41"/>
      <c r="J13" s="41">
        <v>8</v>
      </c>
      <c r="K13" s="41"/>
      <c r="L13" s="41"/>
      <c r="M13" s="41">
        <v>9</v>
      </c>
      <c r="N13" s="41"/>
      <c r="O13" s="41"/>
      <c r="P13" s="41"/>
      <c r="Q13" s="41"/>
      <c r="R13" s="41"/>
      <c r="S13" s="41"/>
      <c r="T13" s="41"/>
      <c r="U13" s="41"/>
      <c r="V13" s="41">
        <v>8</v>
      </c>
      <c r="W13" s="41"/>
      <c r="X13" s="41"/>
      <c r="Y13" s="41">
        <v>8</v>
      </c>
      <c r="Z13" s="41"/>
      <c r="AA13" s="41"/>
      <c r="AB13" s="41">
        <v>9</v>
      </c>
      <c r="AC13" s="41"/>
      <c r="AD13" s="42"/>
      <c r="AE13" s="43">
        <v>9</v>
      </c>
      <c r="AF13" s="43"/>
      <c r="AG13" s="43"/>
      <c r="AH13" s="43">
        <v>9</v>
      </c>
      <c r="AI13" s="43"/>
      <c r="AJ13" s="43"/>
      <c r="AK13" s="213">
        <f t="shared" si="0"/>
        <v>0.70909090909090911</v>
      </c>
      <c r="AL13" s="41"/>
      <c r="AM13" s="41"/>
    </row>
    <row r="14" spans="1:39" s="36" customFormat="1" ht="12.75" customHeight="1" x14ac:dyDescent="0.2">
      <c r="A14" s="270"/>
      <c r="B14" s="236" t="s">
        <v>156</v>
      </c>
      <c r="C14" s="264"/>
      <c r="D14" s="41">
        <v>7</v>
      </c>
      <c r="E14" s="41"/>
      <c r="F14" s="41"/>
      <c r="G14" s="41">
        <v>8</v>
      </c>
      <c r="H14" s="41"/>
      <c r="I14" s="41"/>
      <c r="J14" s="41">
        <v>7</v>
      </c>
      <c r="K14" s="41"/>
      <c r="L14" s="41"/>
      <c r="M14" s="41">
        <v>8</v>
      </c>
      <c r="N14" s="41"/>
      <c r="O14" s="41"/>
      <c r="P14" s="41"/>
      <c r="Q14" s="41"/>
      <c r="R14" s="41"/>
      <c r="S14" s="41"/>
      <c r="T14" s="41"/>
      <c r="U14" s="41"/>
      <c r="V14" s="41">
        <v>7</v>
      </c>
      <c r="W14" s="41"/>
      <c r="X14" s="41"/>
      <c r="Y14" s="41">
        <v>7</v>
      </c>
      <c r="Z14" s="41"/>
      <c r="AA14" s="41"/>
      <c r="AB14" s="41">
        <v>8</v>
      </c>
      <c r="AC14" s="41"/>
      <c r="AD14" s="42"/>
      <c r="AE14" s="43">
        <v>9</v>
      </c>
      <c r="AF14" s="43"/>
      <c r="AG14" s="43"/>
      <c r="AH14" s="43">
        <v>9</v>
      </c>
      <c r="AI14" s="43"/>
      <c r="AJ14" s="43"/>
      <c r="AK14" s="213">
        <f t="shared" si="0"/>
        <v>0.63636363636363635</v>
      </c>
      <c r="AL14" s="41"/>
      <c r="AM14" s="41"/>
    </row>
    <row r="15" spans="1:39" s="36" customFormat="1" ht="12.75" customHeight="1" x14ac:dyDescent="0.2">
      <c r="A15" s="235"/>
      <c r="B15" s="237" t="s">
        <v>211</v>
      </c>
      <c r="C15" s="41"/>
      <c r="D15" s="125">
        <f>AVERAGE(D9:D14)/10</f>
        <v>0.81666666666666665</v>
      </c>
      <c r="E15" s="125"/>
      <c r="F15" s="125"/>
      <c r="G15" s="125">
        <f>AVERAGE(G9:G14)/10</f>
        <v>0.8</v>
      </c>
      <c r="H15" s="125"/>
      <c r="I15" s="125"/>
      <c r="J15" s="125">
        <f>AVERAGE(J9:J14)/10</f>
        <v>0.76666666666666672</v>
      </c>
      <c r="K15" s="125"/>
      <c r="L15" s="125"/>
      <c r="M15" s="125">
        <f>AVERAGE(M9:M14)/10</f>
        <v>0.83333333333333337</v>
      </c>
      <c r="N15" s="125"/>
      <c r="O15" s="125"/>
      <c r="P15" s="125"/>
      <c r="Q15" s="125"/>
      <c r="R15" s="125"/>
      <c r="S15" s="125"/>
      <c r="T15" s="125"/>
      <c r="U15" s="125"/>
      <c r="V15" s="125">
        <f t="shared" ref="V15" si="1">AVERAGE(V9:V14)/10</f>
        <v>0.73333333333333328</v>
      </c>
      <c r="W15" s="125"/>
      <c r="X15" s="125"/>
      <c r="Y15" s="125">
        <f>AVERAGE(Y9:Y14)/10</f>
        <v>0.78333333333333333</v>
      </c>
      <c r="Z15" s="125"/>
      <c r="AA15" s="125"/>
      <c r="AB15" s="125">
        <f>AVERAGE(AB9:AB14)/10</f>
        <v>0.86666666666666659</v>
      </c>
      <c r="AC15" s="125"/>
      <c r="AD15" s="125"/>
      <c r="AE15" s="125">
        <f t="shared" ref="AE15" si="2">AVERAGE(AE9:AE14)/10</f>
        <v>0.9</v>
      </c>
      <c r="AF15" s="125"/>
      <c r="AG15" s="125"/>
      <c r="AH15" s="125">
        <f>AVERAGE(AH9:AH14)/10</f>
        <v>0.9</v>
      </c>
      <c r="AI15" s="125"/>
      <c r="AJ15" s="125"/>
      <c r="AK15" s="213">
        <f>AVERAGE(AK9:AK14)</f>
        <v>0.67272727272727273</v>
      </c>
      <c r="AL15" s="41"/>
      <c r="AM15" s="41"/>
    </row>
    <row r="16" spans="1:39" s="36" customFormat="1" ht="12.75" customHeight="1" x14ac:dyDescent="0.25">
      <c r="A16" s="74"/>
      <c r="B16" s="238" t="s">
        <v>213</v>
      </c>
      <c r="C16" s="41"/>
      <c r="D16" s="125">
        <f>AVERAGE(D10,D12,D13)/10</f>
        <v>0.86666666666666659</v>
      </c>
      <c r="E16" s="125"/>
      <c r="F16" s="125"/>
      <c r="G16" s="125">
        <f>AVERAGE(G10,G12,G13)/10</f>
        <v>0.8</v>
      </c>
      <c r="H16" s="125"/>
      <c r="I16" s="125"/>
      <c r="J16" s="125">
        <f>AVERAGE(J10,J12,J13)/10</f>
        <v>0.76666666666666672</v>
      </c>
      <c r="K16" s="125"/>
      <c r="L16" s="125"/>
      <c r="M16" s="125">
        <f>AVERAGE(M10,M12,M13)/10</f>
        <v>0.83333333333333337</v>
      </c>
      <c r="N16" s="125"/>
      <c r="O16" s="125"/>
      <c r="P16" s="125"/>
      <c r="Q16" s="125"/>
      <c r="R16" s="125"/>
      <c r="S16" s="125"/>
      <c r="T16" s="125"/>
      <c r="U16" s="125"/>
      <c r="V16" s="125">
        <f t="shared" ref="V16" si="3">AVERAGE(V10,V12,V13)/10</f>
        <v>0.76666666666666672</v>
      </c>
      <c r="W16" s="125"/>
      <c r="X16" s="125"/>
      <c r="Y16" s="125">
        <f>AVERAGE(Y10,Y12,Y13)/10</f>
        <v>0.83333333333333337</v>
      </c>
      <c r="Z16" s="125"/>
      <c r="AA16" s="125"/>
      <c r="AB16" s="125">
        <f>AVERAGE(AB10,AB12,AB13)/10</f>
        <v>0.93333333333333335</v>
      </c>
      <c r="AC16" s="125"/>
      <c r="AD16" s="125"/>
      <c r="AE16" s="125">
        <f t="shared" ref="AE16" si="4">AVERAGE(AE10,AE12,AE13)/10</f>
        <v>0.96666666666666656</v>
      </c>
      <c r="AF16" s="125"/>
      <c r="AG16" s="125"/>
      <c r="AH16" s="125">
        <f>AVERAGE(AH10,AH12,AH13)/10</f>
        <v>0.9</v>
      </c>
      <c r="AI16" s="125"/>
      <c r="AJ16" s="125"/>
      <c r="AK16" s="217">
        <f>AVERAGE(AK10,AK12,AK13)</f>
        <v>0.69696969696969691</v>
      </c>
      <c r="AL16" s="41"/>
      <c r="AM16" s="41"/>
    </row>
    <row r="17" spans="1:39" s="36" customFormat="1" ht="12.75" customHeight="1" x14ac:dyDescent="0.2">
      <c r="A17" s="268" t="s">
        <v>198</v>
      </c>
      <c r="B17" s="120" t="s">
        <v>157</v>
      </c>
      <c r="C17" s="262" t="s">
        <v>219</v>
      </c>
      <c r="D17" s="41">
        <v>9</v>
      </c>
      <c r="E17" s="41"/>
      <c r="F17" s="41"/>
      <c r="G17" s="41">
        <v>7</v>
      </c>
      <c r="H17" s="41"/>
      <c r="I17" s="41"/>
      <c r="J17" s="41">
        <v>7</v>
      </c>
      <c r="K17" s="41"/>
      <c r="L17" s="41"/>
      <c r="M17" s="41">
        <v>8</v>
      </c>
      <c r="N17" s="41"/>
      <c r="O17" s="41"/>
      <c r="P17" s="41"/>
      <c r="Q17" s="41"/>
      <c r="R17" s="41"/>
      <c r="S17" s="41"/>
      <c r="T17" s="41"/>
      <c r="U17" s="41"/>
      <c r="V17" s="41">
        <v>8</v>
      </c>
      <c r="W17" s="41"/>
      <c r="X17" s="41"/>
      <c r="Y17" s="41">
        <v>8</v>
      </c>
      <c r="Z17" s="41"/>
      <c r="AA17" s="41"/>
      <c r="AB17" s="41">
        <v>8</v>
      </c>
      <c r="AC17" s="41"/>
      <c r="AD17" s="42"/>
      <c r="AE17" s="43">
        <v>10</v>
      </c>
      <c r="AF17" s="43"/>
      <c r="AG17" s="43"/>
      <c r="AH17" s="43">
        <v>9</v>
      </c>
      <c r="AI17" s="43"/>
      <c r="AJ17" s="43"/>
      <c r="AK17" s="213">
        <f t="shared" si="0"/>
        <v>0.67272727272727273</v>
      </c>
      <c r="AL17" s="41"/>
      <c r="AM17" s="41"/>
    </row>
    <row r="18" spans="1:39" s="36" customFormat="1" ht="12.75" customHeight="1" x14ac:dyDescent="0.2">
      <c r="A18" s="269"/>
      <c r="B18" s="120" t="s">
        <v>162</v>
      </c>
      <c r="C18" s="263"/>
      <c r="D18" s="41">
        <v>9</v>
      </c>
      <c r="E18" s="41"/>
      <c r="F18" s="41"/>
      <c r="G18" s="41">
        <v>9</v>
      </c>
      <c r="H18" s="41"/>
      <c r="I18" s="41"/>
      <c r="J18" s="41">
        <v>9</v>
      </c>
      <c r="K18" s="41"/>
      <c r="L18" s="41"/>
      <c r="M18" s="41">
        <v>9</v>
      </c>
      <c r="N18" s="41"/>
      <c r="O18" s="41"/>
      <c r="P18" s="41"/>
      <c r="Q18" s="41"/>
      <c r="R18" s="41"/>
      <c r="S18" s="41"/>
      <c r="T18" s="41"/>
      <c r="U18" s="41"/>
      <c r="V18" s="41">
        <v>8</v>
      </c>
      <c r="W18" s="41"/>
      <c r="X18" s="41"/>
      <c r="Y18" s="41">
        <v>9</v>
      </c>
      <c r="Z18" s="41"/>
      <c r="AA18" s="41"/>
      <c r="AB18" s="41">
        <v>9</v>
      </c>
      <c r="AC18" s="41"/>
      <c r="AD18" s="42"/>
      <c r="AE18" s="43">
        <v>8</v>
      </c>
      <c r="AF18" s="43"/>
      <c r="AG18" s="43"/>
      <c r="AH18" s="43">
        <v>9</v>
      </c>
      <c r="AI18" s="43"/>
      <c r="AJ18" s="43"/>
      <c r="AK18" s="213">
        <f t="shared" si="0"/>
        <v>0.71818181818181814</v>
      </c>
      <c r="AL18" s="41"/>
      <c r="AM18" s="41"/>
    </row>
    <row r="19" spans="1:39" s="36" customFormat="1" ht="12.75" customHeight="1" x14ac:dyDescent="0.2">
      <c r="A19" s="269"/>
      <c r="B19" s="120" t="s">
        <v>158</v>
      </c>
      <c r="C19" s="263"/>
      <c r="D19" s="41">
        <v>7</v>
      </c>
      <c r="E19" s="41"/>
      <c r="F19" s="41"/>
      <c r="G19" s="41">
        <v>7</v>
      </c>
      <c r="H19" s="41"/>
      <c r="I19" s="41"/>
      <c r="J19" s="41">
        <v>7</v>
      </c>
      <c r="K19" s="41"/>
      <c r="L19" s="41"/>
      <c r="M19" s="41">
        <v>7</v>
      </c>
      <c r="N19" s="41"/>
      <c r="O19" s="41"/>
      <c r="P19" s="41"/>
      <c r="Q19" s="41"/>
      <c r="R19" s="41"/>
      <c r="S19" s="41"/>
      <c r="T19" s="41"/>
      <c r="U19" s="41"/>
      <c r="V19" s="41">
        <v>7</v>
      </c>
      <c r="W19" s="41"/>
      <c r="X19" s="41"/>
      <c r="Y19" s="41">
        <v>6</v>
      </c>
      <c r="Z19" s="41"/>
      <c r="AA19" s="41"/>
      <c r="AB19" s="41">
        <v>7</v>
      </c>
      <c r="AC19" s="41"/>
      <c r="AD19" s="42"/>
      <c r="AE19" s="43">
        <v>8</v>
      </c>
      <c r="AF19" s="43"/>
      <c r="AG19" s="43"/>
      <c r="AH19" s="43">
        <v>8</v>
      </c>
      <c r="AI19" s="43"/>
      <c r="AJ19" s="43"/>
      <c r="AK19" s="213">
        <f t="shared" si="0"/>
        <v>0.58181818181818179</v>
      </c>
      <c r="AL19" s="41"/>
      <c r="AM19" s="41"/>
    </row>
    <row r="20" spans="1:39" s="36" customFormat="1" ht="12.75" customHeight="1" x14ac:dyDescent="0.2">
      <c r="A20" s="269"/>
      <c r="B20" s="120" t="s">
        <v>159</v>
      </c>
      <c r="C20" s="263"/>
      <c r="D20" s="41">
        <v>9</v>
      </c>
      <c r="E20" s="41"/>
      <c r="F20" s="41"/>
      <c r="G20" s="41">
        <v>9</v>
      </c>
      <c r="H20" s="41"/>
      <c r="I20" s="41"/>
      <c r="J20" s="41">
        <v>8</v>
      </c>
      <c r="K20" s="41"/>
      <c r="L20" s="41"/>
      <c r="M20" s="41">
        <v>8</v>
      </c>
      <c r="N20" s="41"/>
      <c r="O20" s="41"/>
      <c r="P20" s="41"/>
      <c r="Q20" s="41"/>
      <c r="R20" s="41"/>
      <c r="S20" s="41"/>
      <c r="T20" s="41"/>
      <c r="U20" s="41"/>
      <c r="V20" s="41">
        <v>7</v>
      </c>
      <c r="W20" s="41"/>
      <c r="X20" s="41"/>
      <c r="Y20" s="41">
        <v>8</v>
      </c>
      <c r="Z20" s="41"/>
      <c r="AA20" s="41"/>
      <c r="AB20" s="41">
        <v>8</v>
      </c>
      <c r="AC20" s="41"/>
      <c r="AD20" s="42"/>
      <c r="AE20" s="43">
        <v>8</v>
      </c>
      <c r="AF20" s="43"/>
      <c r="AG20" s="43"/>
      <c r="AH20" s="43">
        <v>8</v>
      </c>
      <c r="AI20" s="43"/>
      <c r="AJ20" s="43"/>
      <c r="AK20" s="213">
        <f t="shared" si="0"/>
        <v>0.66363636363636369</v>
      </c>
      <c r="AL20" s="41"/>
      <c r="AM20" s="41"/>
    </row>
    <row r="21" spans="1:39" s="36" customFormat="1" ht="12.75" customHeight="1" x14ac:dyDescent="0.2">
      <c r="A21" s="269"/>
      <c r="B21" s="120" t="s">
        <v>160</v>
      </c>
      <c r="C21" s="263"/>
      <c r="D21" s="41">
        <v>8</v>
      </c>
      <c r="E21" s="41"/>
      <c r="F21" s="41"/>
      <c r="G21" s="41">
        <v>7</v>
      </c>
      <c r="H21" s="41"/>
      <c r="I21" s="41"/>
      <c r="J21" s="41">
        <v>7</v>
      </c>
      <c r="K21" s="41"/>
      <c r="L21" s="41"/>
      <c r="M21" s="41">
        <v>8</v>
      </c>
      <c r="N21" s="41"/>
      <c r="O21" s="41"/>
      <c r="P21" s="41"/>
      <c r="Q21" s="41"/>
      <c r="R21" s="41"/>
      <c r="S21" s="41"/>
      <c r="T21" s="41"/>
      <c r="U21" s="41"/>
      <c r="V21" s="41">
        <v>7</v>
      </c>
      <c r="W21" s="41"/>
      <c r="X21" s="41"/>
      <c r="Y21" s="41">
        <v>7</v>
      </c>
      <c r="Z21" s="41"/>
      <c r="AA21" s="41"/>
      <c r="AB21" s="41">
        <v>8</v>
      </c>
      <c r="AC21" s="41"/>
      <c r="AD21" s="42"/>
      <c r="AE21" s="43">
        <v>8</v>
      </c>
      <c r="AF21" s="43"/>
      <c r="AG21" s="43"/>
      <c r="AH21" s="43">
        <v>9</v>
      </c>
      <c r="AI21" s="43"/>
      <c r="AJ21" s="43"/>
      <c r="AK21" s="213">
        <f t="shared" si="0"/>
        <v>0.6272727272727272</v>
      </c>
      <c r="AL21" s="41"/>
      <c r="AM21" s="41"/>
    </row>
    <row r="22" spans="1:39" s="36" customFormat="1" ht="12.75" customHeight="1" x14ac:dyDescent="0.2">
      <c r="A22" s="270"/>
      <c r="B22" s="120" t="s">
        <v>161</v>
      </c>
      <c r="C22" s="264"/>
      <c r="D22" s="41">
        <v>7</v>
      </c>
      <c r="E22" s="41"/>
      <c r="F22" s="41"/>
      <c r="G22" s="41">
        <v>8</v>
      </c>
      <c r="H22" s="41"/>
      <c r="I22" s="41"/>
      <c r="J22" s="41">
        <v>8</v>
      </c>
      <c r="K22" s="41"/>
      <c r="L22" s="41"/>
      <c r="M22" s="41">
        <v>8</v>
      </c>
      <c r="N22" s="41"/>
      <c r="O22" s="41"/>
      <c r="P22" s="41"/>
      <c r="Q22" s="41"/>
      <c r="R22" s="41"/>
      <c r="S22" s="41"/>
      <c r="T22" s="41"/>
      <c r="U22" s="41"/>
      <c r="V22" s="41">
        <v>6</v>
      </c>
      <c r="W22" s="41"/>
      <c r="X22" s="41"/>
      <c r="Y22" s="41">
        <v>9</v>
      </c>
      <c r="Z22" s="41"/>
      <c r="AA22" s="41"/>
      <c r="AB22" s="41">
        <v>8</v>
      </c>
      <c r="AC22" s="41"/>
      <c r="AD22" s="42"/>
      <c r="AE22" s="43">
        <v>8</v>
      </c>
      <c r="AF22" s="43"/>
      <c r="AG22" s="43"/>
      <c r="AH22" s="43">
        <v>9</v>
      </c>
      <c r="AI22" s="43"/>
      <c r="AJ22" s="43"/>
      <c r="AK22" s="213">
        <f t="shared" si="0"/>
        <v>0.64545454545454539</v>
      </c>
      <c r="AL22" s="41"/>
      <c r="AM22" s="41"/>
    </row>
    <row r="23" spans="1:39" s="36" customFormat="1" ht="12.75" customHeight="1" x14ac:dyDescent="0.2">
      <c r="A23" s="74"/>
      <c r="B23" s="237" t="s">
        <v>211</v>
      </c>
      <c r="C23" s="41"/>
      <c r="D23" s="126">
        <f>AVERAGE(D17:D22)/10</f>
        <v>0.81666666666666665</v>
      </c>
      <c r="E23" s="126"/>
      <c r="F23" s="126"/>
      <c r="G23" s="126">
        <f>AVERAGE(G17:G22)/10</f>
        <v>0.78333333333333333</v>
      </c>
      <c r="H23" s="126"/>
      <c r="I23" s="126"/>
      <c r="J23" s="126">
        <f>AVERAGE(J17:J22)/10</f>
        <v>0.76666666666666672</v>
      </c>
      <c r="K23" s="126"/>
      <c r="L23" s="126"/>
      <c r="M23" s="126">
        <f>AVERAGE(M17:M22)/10</f>
        <v>0.8</v>
      </c>
      <c r="N23" s="126"/>
      <c r="O23" s="126"/>
      <c r="P23" s="126"/>
      <c r="Q23" s="126"/>
      <c r="R23" s="126"/>
      <c r="S23" s="126"/>
      <c r="T23" s="126"/>
      <c r="U23" s="126"/>
      <c r="V23" s="126">
        <f t="shared" ref="V23" si="5">AVERAGE(V17:V22)/10</f>
        <v>0.71666666666666667</v>
      </c>
      <c r="W23" s="126"/>
      <c r="X23" s="126"/>
      <c r="Y23" s="126">
        <f>AVERAGE(Y17:Y22)/10</f>
        <v>0.78333333333333333</v>
      </c>
      <c r="Z23" s="126"/>
      <c r="AA23" s="126"/>
      <c r="AB23" s="126">
        <f>AVERAGE(AB17:AB22)/10</f>
        <v>0.8</v>
      </c>
      <c r="AC23" s="126"/>
      <c r="AD23" s="126"/>
      <c r="AE23" s="126">
        <f t="shared" ref="AE23" si="6">AVERAGE(AE17:AE22)/10</f>
        <v>0.83333333333333337</v>
      </c>
      <c r="AF23" s="126"/>
      <c r="AG23" s="126"/>
      <c r="AH23" s="126">
        <f>AVERAGE(AH17:AH22)/10</f>
        <v>0.86666666666666659</v>
      </c>
      <c r="AI23" s="126"/>
      <c r="AJ23" s="126"/>
      <c r="AK23" s="219">
        <f>AVERAGE(AK17:AK22)</f>
        <v>0.65151515151515149</v>
      </c>
      <c r="AL23" s="41"/>
      <c r="AM23" s="41"/>
    </row>
    <row r="24" spans="1:39" s="36" customFormat="1" ht="12.75" customHeight="1" x14ac:dyDescent="0.25">
      <c r="A24" s="74"/>
      <c r="B24" s="238" t="s">
        <v>214</v>
      </c>
      <c r="C24" s="41"/>
      <c r="D24" s="126">
        <f>AVERAGE(D18,D22)/10</f>
        <v>0.8</v>
      </c>
      <c r="E24" s="126"/>
      <c r="F24" s="126"/>
      <c r="G24" s="126">
        <f>AVERAGE(G18,G22)/10</f>
        <v>0.85</v>
      </c>
      <c r="H24" s="126"/>
      <c r="I24" s="126"/>
      <c r="J24" s="126">
        <f>AVERAGE(J18,J22)/10</f>
        <v>0.85</v>
      </c>
      <c r="K24" s="126"/>
      <c r="L24" s="126"/>
      <c r="M24" s="126">
        <f>AVERAGE(M18,M22)/10</f>
        <v>0.85</v>
      </c>
      <c r="N24" s="126"/>
      <c r="O24" s="126"/>
      <c r="P24" s="126"/>
      <c r="Q24" s="126"/>
      <c r="R24" s="126"/>
      <c r="S24" s="126"/>
      <c r="T24" s="126"/>
      <c r="U24" s="126"/>
      <c r="V24" s="126">
        <f t="shared" ref="V24" si="7">AVERAGE(V18,V22)/10</f>
        <v>0.7</v>
      </c>
      <c r="W24" s="126"/>
      <c r="X24" s="126"/>
      <c r="Y24" s="126">
        <f>AVERAGE(Y18,Y22)/10</f>
        <v>0.9</v>
      </c>
      <c r="Z24" s="126"/>
      <c r="AA24" s="126"/>
      <c r="AB24" s="126">
        <f>AVERAGE(AB18,AB22)/10</f>
        <v>0.85</v>
      </c>
      <c r="AC24" s="126"/>
      <c r="AD24" s="126"/>
      <c r="AE24" s="126">
        <f t="shared" ref="AE24" si="8">AVERAGE(AE18,AE22)/10</f>
        <v>0.8</v>
      </c>
      <c r="AF24" s="126"/>
      <c r="AG24" s="126"/>
      <c r="AH24" s="126">
        <f>AVERAGE(AH18,AH22)/10</f>
        <v>0.9</v>
      </c>
      <c r="AI24" s="126"/>
      <c r="AJ24" s="126"/>
      <c r="AK24" s="219">
        <f>AVERAGE(AK18,AK22)</f>
        <v>0.68181818181818177</v>
      </c>
      <c r="AL24" s="41"/>
      <c r="AM24" s="41"/>
    </row>
    <row r="25" spans="1:39" s="36" customFormat="1" ht="12.75" customHeight="1" x14ac:dyDescent="0.2">
      <c r="A25" s="268" t="s">
        <v>199</v>
      </c>
      <c r="B25" s="73" t="s">
        <v>163</v>
      </c>
      <c r="C25" s="262" t="s">
        <v>220</v>
      </c>
      <c r="D25" s="41">
        <v>6</v>
      </c>
      <c r="E25" s="41"/>
      <c r="F25" s="41"/>
      <c r="G25" s="41">
        <v>8</v>
      </c>
      <c r="H25" s="41"/>
      <c r="I25" s="41"/>
      <c r="J25" s="41">
        <v>7</v>
      </c>
      <c r="K25" s="41"/>
      <c r="L25" s="41"/>
      <c r="M25" s="41">
        <v>8</v>
      </c>
      <c r="N25" s="41"/>
      <c r="O25" s="41"/>
      <c r="P25" s="41">
        <v>8</v>
      </c>
      <c r="Q25" s="41"/>
      <c r="R25" s="41"/>
      <c r="S25" s="41">
        <v>7</v>
      </c>
      <c r="T25" s="41"/>
      <c r="U25" s="41"/>
      <c r="V25" s="41">
        <v>7</v>
      </c>
      <c r="W25" s="41"/>
      <c r="X25" s="41"/>
      <c r="Y25" s="41">
        <v>7</v>
      </c>
      <c r="Z25" s="41"/>
      <c r="AA25" s="41"/>
      <c r="AB25" s="41">
        <v>7</v>
      </c>
      <c r="AC25" s="41"/>
      <c r="AD25" s="42"/>
      <c r="AE25" s="43">
        <v>8</v>
      </c>
      <c r="AF25" s="43"/>
      <c r="AG25" s="43"/>
      <c r="AH25" s="43">
        <v>8</v>
      </c>
      <c r="AI25" s="43"/>
      <c r="AJ25" s="43"/>
      <c r="AK25" s="213">
        <f t="shared" si="0"/>
        <v>0.73636363636363633</v>
      </c>
      <c r="AL25" s="41"/>
      <c r="AM25" s="41"/>
    </row>
    <row r="26" spans="1:39" s="36" customFormat="1" ht="12.75" customHeight="1" x14ac:dyDescent="0.2">
      <c r="A26" s="269"/>
      <c r="B26" s="120" t="s">
        <v>164</v>
      </c>
      <c r="C26" s="263"/>
      <c r="D26" s="41">
        <v>7</v>
      </c>
      <c r="E26" s="41"/>
      <c r="F26" s="41"/>
      <c r="G26" s="41">
        <v>8</v>
      </c>
      <c r="H26" s="41"/>
      <c r="I26" s="41"/>
      <c r="J26" s="41">
        <v>9</v>
      </c>
      <c r="K26" s="41"/>
      <c r="L26" s="41"/>
      <c r="M26" s="41">
        <v>9</v>
      </c>
      <c r="N26" s="41"/>
      <c r="O26" s="41"/>
      <c r="P26" s="41">
        <v>4</v>
      </c>
      <c r="Q26" s="41"/>
      <c r="R26" s="41"/>
      <c r="S26" s="41">
        <v>9</v>
      </c>
      <c r="T26" s="41"/>
      <c r="U26" s="41"/>
      <c r="V26" s="41">
        <v>7</v>
      </c>
      <c r="W26" s="41"/>
      <c r="X26" s="41"/>
      <c r="Y26" s="41">
        <v>7</v>
      </c>
      <c r="Z26" s="41"/>
      <c r="AA26" s="41"/>
      <c r="AB26" s="41">
        <v>9</v>
      </c>
      <c r="AC26" s="41"/>
      <c r="AD26" s="42"/>
      <c r="AE26" s="43">
        <v>8</v>
      </c>
      <c r="AF26" s="43"/>
      <c r="AG26" s="43"/>
      <c r="AH26" s="43">
        <v>8</v>
      </c>
      <c r="AI26" s="43"/>
      <c r="AJ26" s="43"/>
      <c r="AK26" s="213">
        <f t="shared" si="0"/>
        <v>0.77272727272727271</v>
      </c>
      <c r="AL26" s="41"/>
      <c r="AM26" s="41"/>
    </row>
    <row r="27" spans="1:39" s="36" customFormat="1" ht="12.75" customHeight="1" x14ac:dyDescent="0.2">
      <c r="A27" s="269"/>
      <c r="B27" s="120" t="s">
        <v>165</v>
      </c>
      <c r="C27" s="263"/>
      <c r="D27" s="41">
        <v>5</v>
      </c>
      <c r="E27" s="41"/>
      <c r="F27" s="41"/>
      <c r="G27" s="41">
        <v>7</v>
      </c>
      <c r="H27" s="41"/>
      <c r="I27" s="41"/>
      <c r="J27" s="41">
        <v>7</v>
      </c>
      <c r="K27" s="41"/>
      <c r="L27" s="41"/>
      <c r="M27" s="41">
        <v>7</v>
      </c>
      <c r="N27" s="41"/>
      <c r="O27" s="41"/>
      <c r="P27" s="41">
        <v>6</v>
      </c>
      <c r="Q27" s="41"/>
      <c r="R27" s="41"/>
      <c r="S27" s="41">
        <v>8</v>
      </c>
      <c r="T27" s="41"/>
      <c r="U27" s="41"/>
      <c r="V27" s="41">
        <v>7</v>
      </c>
      <c r="W27" s="41"/>
      <c r="X27" s="41"/>
      <c r="Y27" s="41">
        <v>6</v>
      </c>
      <c r="Z27" s="41"/>
      <c r="AA27" s="41"/>
      <c r="AB27" s="41">
        <v>5</v>
      </c>
      <c r="AC27" s="41"/>
      <c r="AD27" s="42"/>
      <c r="AE27" s="43">
        <v>7</v>
      </c>
      <c r="AF27" s="43"/>
      <c r="AG27" s="43"/>
      <c r="AH27" s="43">
        <v>7</v>
      </c>
      <c r="AI27" s="43"/>
      <c r="AJ27" s="43"/>
      <c r="AK27" s="213">
        <f t="shared" si="0"/>
        <v>0.65454545454545454</v>
      </c>
      <c r="AL27" s="41"/>
      <c r="AM27" s="41"/>
    </row>
    <row r="28" spans="1:39" s="36" customFormat="1" ht="12.75" customHeight="1" x14ac:dyDescent="0.2">
      <c r="A28" s="269"/>
      <c r="B28" s="120" t="s">
        <v>166</v>
      </c>
      <c r="C28" s="263"/>
      <c r="D28" s="41">
        <v>6</v>
      </c>
      <c r="E28" s="41"/>
      <c r="F28" s="41"/>
      <c r="G28" s="41">
        <v>9</v>
      </c>
      <c r="H28" s="41"/>
      <c r="I28" s="41"/>
      <c r="J28" s="41">
        <v>10</v>
      </c>
      <c r="K28" s="41"/>
      <c r="L28" s="41"/>
      <c r="M28" s="41">
        <v>8</v>
      </c>
      <c r="N28" s="41"/>
      <c r="O28" s="41"/>
      <c r="P28" s="41">
        <v>8</v>
      </c>
      <c r="Q28" s="41"/>
      <c r="R28" s="41"/>
      <c r="S28" s="41">
        <v>7</v>
      </c>
      <c r="T28" s="41"/>
      <c r="U28" s="41"/>
      <c r="V28" s="41">
        <v>7</v>
      </c>
      <c r="W28" s="41"/>
      <c r="X28" s="41"/>
      <c r="Y28" s="41">
        <v>7</v>
      </c>
      <c r="Z28" s="41"/>
      <c r="AA28" s="41"/>
      <c r="AB28" s="41">
        <v>8</v>
      </c>
      <c r="AC28" s="41"/>
      <c r="AD28" s="42"/>
      <c r="AE28" s="43">
        <v>8</v>
      </c>
      <c r="AF28" s="43"/>
      <c r="AG28" s="43"/>
      <c r="AH28" s="43">
        <v>9</v>
      </c>
      <c r="AI28" s="43"/>
      <c r="AJ28" s="43"/>
      <c r="AK28" s="213">
        <f t="shared" si="0"/>
        <v>0.79090909090909089</v>
      </c>
      <c r="AL28" s="41"/>
      <c r="AM28" s="41"/>
    </row>
    <row r="29" spans="1:39" s="36" customFormat="1" ht="12.75" customHeight="1" x14ac:dyDescent="0.2">
      <c r="A29" s="269"/>
      <c r="B29" s="120" t="s">
        <v>167</v>
      </c>
      <c r="C29" s="263"/>
      <c r="D29" s="41">
        <v>6</v>
      </c>
      <c r="E29" s="41"/>
      <c r="F29" s="41"/>
      <c r="G29" s="41">
        <v>8</v>
      </c>
      <c r="H29" s="41"/>
      <c r="I29" s="41"/>
      <c r="J29" s="41">
        <v>9</v>
      </c>
      <c r="K29" s="41"/>
      <c r="L29" s="41"/>
      <c r="M29" s="41">
        <v>8</v>
      </c>
      <c r="N29" s="41"/>
      <c r="O29" s="41"/>
      <c r="P29" s="41">
        <v>8</v>
      </c>
      <c r="Q29" s="41"/>
      <c r="R29" s="41"/>
      <c r="S29" s="41">
        <v>8</v>
      </c>
      <c r="T29" s="41"/>
      <c r="U29" s="41"/>
      <c r="V29" s="41">
        <v>8</v>
      </c>
      <c r="W29" s="41"/>
      <c r="X29" s="41"/>
      <c r="Y29" s="41">
        <v>7</v>
      </c>
      <c r="Z29" s="41"/>
      <c r="AA29" s="41"/>
      <c r="AB29" s="41">
        <v>9</v>
      </c>
      <c r="AC29" s="41"/>
      <c r="AD29" s="42"/>
      <c r="AE29" s="43">
        <v>9</v>
      </c>
      <c r="AF29" s="43"/>
      <c r="AG29" s="43"/>
      <c r="AH29" s="43">
        <v>8</v>
      </c>
      <c r="AI29" s="43"/>
      <c r="AJ29" s="43"/>
      <c r="AK29" s="213">
        <f t="shared" si="0"/>
        <v>0.8</v>
      </c>
      <c r="AL29" s="41"/>
      <c r="AM29" s="41"/>
    </row>
    <row r="30" spans="1:39" s="36" customFormat="1" ht="12.75" customHeight="1" x14ac:dyDescent="0.2">
      <c r="A30" s="270"/>
      <c r="B30" s="120" t="s">
        <v>168</v>
      </c>
      <c r="C30" s="264"/>
      <c r="D30" s="41">
        <v>7</v>
      </c>
      <c r="E30" s="41"/>
      <c r="F30" s="41"/>
      <c r="G30" s="41">
        <v>7</v>
      </c>
      <c r="H30" s="41"/>
      <c r="I30" s="41"/>
      <c r="J30" s="41">
        <v>9</v>
      </c>
      <c r="K30" s="41"/>
      <c r="L30" s="41"/>
      <c r="M30" s="41">
        <v>8</v>
      </c>
      <c r="N30" s="41"/>
      <c r="O30" s="41"/>
      <c r="P30" s="41">
        <v>7</v>
      </c>
      <c r="Q30" s="41"/>
      <c r="R30" s="41"/>
      <c r="S30" s="41">
        <v>8</v>
      </c>
      <c r="T30" s="41"/>
      <c r="U30" s="41"/>
      <c r="V30" s="41">
        <v>6</v>
      </c>
      <c r="W30" s="41"/>
      <c r="X30" s="41"/>
      <c r="Y30" s="41">
        <v>7</v>
      </c>
      <c r="Z30" s="41"/>
      <c r="AA30" s="41"/>
      <c r="AB30" s="41">
        <v>6</v>
      </c>
      <c r="AC30" s="41"/>
      <c r="AD30" s="42"/>
      <c r="AE30" s="43">
        <v>8</v>
      </c>
      <c r="AF30" s="43"/>
      <c r="AG30" s="43"/>
      <c r="AH30" s="43">
        <v>9</v>
      </c>
      <c r="AI30" s="43"/>
      <c r="AJ30" s="43"/>
      <c r="AK30" s="213">
        <f t="shared" si="0"/>
        <v>0.74545454545454537</v>
      </c>
      <c r="AL30" s="41"/>
      <c r="AM30" s="41"/>
    </row>
    <row r="31" spans="1:39" s="36" customFormat="1" ht="12.75" customHeight="1" x14ac:dyDescent="0.2">
      <c r="A31" s="74"/>
      <c r="B31" s="237" t="s">
        <v>211</v>
      </c>
      <c r="C31" s="41"/>
      <c r="D31" s="125">
        <f>AVERAGE(D25:D30)/10</f>
        <v>0.6166666666666667</v>
      </c>
      <c r="E31" s="125"/>
      <c r="F31" s="125"/>
      <c r="G31" s="125">
        <f>AVERAGE(G25:G30)/10</f>
        <v>0.78333333333333333</v>
      </c>
      <c r="H31" s="125"/>
      <c r="I31" s="125"/>
      <c r="J31" s="125">
        <f>AVERAGE(J25:J30)/10</f>
        <v>0.85</v>
      </c>
      <c r="K31" s="125"/>
      <c r="L31" s="125"/>
      <c r="M31" s="125">
        <f>AVERAGE(M25:M30)/10</f>
        <v>0.8</v>
      </c>
      <c r="N31" s="125"/>
      <c r="O31" s="125"/>
      <c r="P31" s="125">
        <f t="shared" ref="P31:S31" si="9">AVERAGE(P25:P30)/10</f>
        <v>0.68333333333333335</v>
      </c>
      <c r="Q31" s="125"/>
      <c r="R31" s="125"/>
      <c r="S31" s="125">
        <f t="shared" si="9"/>
        <v>0.78333333333333333</v>
      </c>
      <c r="T31" s="125"/>
      <c r="U31" s="125"/>
      <c r="V31" s="125">
        <f>AVERAGE(V25:V30)/10</f>
        <v>0.7</v>
      </c>
      <c r="W31" s="125"/>
      <c r="X31" s="125"/>
      <c r="Y31" s="125">
        <f>AVERAGE(Y25:Y30)/10</f>
        <v>0.68333333333333335</v>
      </c>
      <c r="Z31" s="125"/>
      <c r="AA31" s="125"/>
      <c r="AB31" s="125">
        <f>AVERAGE(AB25:AB30)/10</f>
        <v>0.73333333333333328</v>
      </c>
      <c r="AC31" s="125"/>
      <c r="AD31" s="125"/>
      <c r="AE31" s="125">
        <f>AVERAGE(AE25:AE30)/10</f>
        <v>0.8</v>
      </c>
      <c r="AF31" s="125"/>
      <c r="AG31" s="125"/>
      <c r="AH31" s="125">
        <f>AVERAGE(AH25:AH30)/10</f>
        <v>0.81666666666666665</v>
      </c>
      <c r="AI31" s="125"/>
      <c r="AJ31" s="125"/>
      <c r="AK31" s="213">
        <f>AVERAGE(AK25:AK30)</f>
        <v>0.75</v>
      </c>
      <c r="AL31" s="41"/>
      <c r="AM31" s="41"/>
    </row>
    <row r="32" spans="1:39" s="36" customFormat="1" ht="12.75" customHeight="1" x14ac:dyDescent="0.25">
      <c r="A32" s="74"/>
      <c r="B32" s="238" t="s">
        <v>212</v>
      </c>
      <c r="C32" s="41"/>
      <c r="D32" s="125">
        <f>AVERAGE(D26)/10</f>
        <v>0.7</v>
      </c>
      <c r="E32" s="125"/>
      <c r="F32" s="125"/>
      <c r="G32" s="125">
        <f>AVERAGE(G26)/10</f>
        <v>0.8</v>
      </c>
      <c r="H32" s="125"/>
      <c r="I32" s="125"/>
      <c r="J32" s="125">
        <f>AVERAGE(J26)/10</f>
        <v>0.9</v>
      </c>
      <c r="K32" s="125"/>
      <c r="L32" s="125"/>
      <c r="M32" s="125">
        <f>AVERAGE(M26)/10</f>
        <v>0.9</v>
      </c>
      <c r="N32" s="125"/>
      <c r="O32" s="125"/>
      <c r="P32" s="125">
        <f t="shared" ref="P32:S32" si="10">AVERAGE(P26)/10</f>
        <v>0.4</v>
      </c>
      <c r="Q32" s="125"/>
      <c r="R32" s="125"/>
      <c r="S32" s="125">
        <f t="shared" si="10"/>
        <v>0.9</v>
      </c>
      <c r="T32" s="125"/>
      <c r="U32" s="125"/>
      <c r="V32" s="125">
        <f>AVERAGE(V26)/10</f>
        <v>0.7</v>
      </c>
      <c r="W32" s="125"/>
      <c r="X32" s="125"/>
      <c r="Y32" s="125">
        <f>AVERAGE(Y26)/10</f>
        <v>0.7</v>
      </c>
      <c r="Z32" s="125"/>
      <c r="AA32" s="125"/>
      <c r="AB32" s="125">
        <f>AVERAGE(AB26)/10</f>
        <v>0.9</v>
      </c>
      <c r="AC32" s="125"/>
      <c r="AD32" s="125"/>
      <c r="AE32" s="125">
        <f>AVERAGE(AE26)/10</f>
        <v>0.8</v>
      </c>
      <c r="AF32" s="125"/>
      <c r="AG32" s="125"/>
      <c r="AH32" s="125">
        <f>AVERAGE(AH26)/10</f>
        <v>0.8</v>
      </c>
      <c r="AI32" s="125"/>
      <c r="AJ32" s="125"/>
      <c r="AK32" s="217">
        <f>AVERAGE(AK26)</f>
        <v>0.77272727272727271</v>
      </c>
      <c r="AL32" s="41"/>
      <c r="AM32" s="41"/>
    </row>
    <row r="33" spans="1:39" s="36" customFormat="1" ht="12.75" customHeight="1" x14ac:dyDescent="0.2">
      <c r="A33" s="268" t="s">
        <v>200</v>
      </c>
      <c r="B33" s="120" t="s">
        <v>169</v>
      </c>
      <c r="C33" s="262" t="s">
        <v>220</v>
      </c>
      <c r="D33" s="128">
        <v>7</v>
      </c>
      <c r="E33" s="129"/>
      <c r="F33" s="129"/>
      <c r="G33" s="130">
        <v>9</v>
      </c>
      <c r="H33" s="130"/>
      <c r="I33" s="130"/>
      <c r="J33" s="130">
        <v>9</v>
      </c>
      <c r="K33" s="130"/>
      <c r="L33" s="130"/>
      <c r="M33" s="130">
        <v>9</v>
      </c>
      <c r="N33" s="130"/>
      <c r="O33" s="130"/>
      <c r="P33" s="130">
        <v>7</v>
      </c>
      <c r="Q33" s="130"/>
      <c r="R33" s="130"/>
      <c r="S33" s="130">
        <v>8</v>
      </c>
      <c r="T33" s="130"/>
      <c r="U33" s="130"/>
      <c r="V33" s="130">
        <v>9</v>
      </c>
      <c r="W33" s="130"/>
      <c r="X33" s="130"/>
      <c r="Y33" s="130">
        <v>8</v>
      </c>
      <c r="Z33" s="130"/>
      <c r="AA33" s="130"/>
      <c r="AB33" s="130">
        <v>9</v>
      </c>
      <c r="AC33" s="130"/>
      <c r="AD33" s="131"/>
      <c r="AE33" s="132">
        <v>9</v>
      </c>
      <c r="AF33" s="132"/>
      <c r="AG33" s="132"/>
      <c r="AH33" s="133">
        <v>9</v>
      </c>
      <c r="AI33" s="130"/>
      <c r="AJ33" s="130"/>
      <c r="AK33" s="213">
        <f t="shared" si="0"/>
        <v>0.84545454545454546</v>
      </c>
      <c r="AL33" s="134"/>
      <c r="AM33" s="135"/>
    </row>
    <row r="34" spans="1:39" s="36" customFormat="1" ht="12.75" customHeight="1" x14ac:dyDescent="0.2">
      <c r="A34" s="269"/>
      <c r="B34" s="124" t="s">
        <v>170</v>
      </c>
      <c r="C34" s="263"/>
      <c r="D34" s="136">
        <v>6</v>
      </c>
      <c r="E34" s="137"/>
      <c r="F34" s="137"/>
      <c r="G34" s="127">
        <v>8</v>
      </c>
      <c r="H34" s="127"/>
      <c r="I34" s="127"/>
      <c r="J34" s="127">
        <v>7</v>
      </c>
      <c r="K34" s="127"/>
      <c r="L34" s="127"/>
      <c r="M34" s="127">
        <v>8</v>
      </c>
      <c r="N34" s="127"/>
      <c r="O34" s="127"/>
      <c r="P34" s="127">
        <v>7</v>
      </c>
      <c r="Q34" s="127"/>
      <c r="R34" s="127"/>
      <c r="S34" s="127">
        <v>7</v>
      </c>
      <c r="T34" s="127"/>
      <c r="U34" s="127"/>
      <c r="V34" s="127">
        <v>7</v>
      </c>
      <c r="W34" s="127"/>
      <c r="X34" s="127"/>
      <c r="Y34" s="127">
        <v>6</v>
      </c>
      <c r="Z34" s="127"/>
      <c r="AA34" s="127"/>
      <c r="AB34" s="127">
        <v>7</v>
      </c>
      <c r="AC34" s="127"/>
      <c r="AD34" s="138"/>
      <c r="AE34" s="139">
        <v>8</v>
      </c>
      <c r="AF34" s="139"/>
      <c r="AG34" s="139"/>
      <c r="AH34" s="140">
        <v>9</v>
      </c>
      <c r="AI34" s="127"/>
      <c r="AJ34" s="127"/>
      <c r="AK34" s="213">
        <f t="shared" si="0"/>
        <v>0.72727272727272729</v>
      </c>
      <c r="AL34" s="141"/>
      <c r="AM34" s="142"/>
    </row>
    <row r="35" spans="1:39" s="36" customFormat="1" ht="12.75" customHeight="1" x14ac:dyDescent="0.2">
      <c r="A35" s="269"/>
      <c r="B35" s="124" t="s">
        <v>171</v>
      </c>
      <c r="C35" s="263"/>
      <c r="D35" s="127">
        <v>7</v>
      </c>
      <c r="E35" s="137"/>
      <c r="F35" s="137"/>
      <c r="G35" s="127">
        <v>8</v>
      </c>
      <c r="H35" s="127"/>
      <c r="I35" s="127"/>
      <c r="J35" s="127">
        <v>8</v>
      </c>
      <c r="K35" s="127"/>
      <c r="L35" s="127"/>
      <c r="M35" s="127">
        <v>8</v>
      </c>
      <c r="N35" s="127"/>
      <c r="O35" s="127"/>
      <c r="P35" s="127">
        <v>8</v>
      </c>
      <c r="Q35" s="127"/>
      <c r="R35" s="127"/>
      <c r="S35" s="127">
        <v>8</v>
      </c>
      <c r="T35" s="127"/>
      <c r="U35" s="127"/>
      <c r="V35" s="127">
        <v>8</v>
      </c>
      <c r="W35" s="127"/>
      <c r="X35" s="127"/>
      <c r="Y35" s="127">
        <v>8</v>
      </c>
      <c r="Z35" s="127"/>
      <c r="AA35" s="127"/>
      <c r="AB35" s="127">
        <v>9</v>
      </c>
      <c r="AC35" s="127"/>
      <c r="AD35" s="138"/>
      <c r="AE35" s="139">
        <v>9</v>
      </c>
      <c r="AF35" s="139"/>
      <c r="AG35" s="139"/>
      <c r="AH35" s="140">
        <v>8</v>
      </c>
      <c r="AI35" s="127"/>
      <c r="AJ35" s="127"/>
      <c r="AK35" s="213">
        <f t="shared" si="0"/>
        <v>0.80909090909090919</v>
      </c>
      <c r="AL35" s="141"/>
      <c r="AM35" s="142"/>
    </row>
    <row r="36" spans="1:39" s="36" customFormat="1" ht="12.75" customHeight="1" x14ac:dyDescent="0.2">
      <c r="A36" s="269"/>
      <c r="B36" s="124" t="s">
        <v>172</v>
      </c>
      <c r="C36" s="263"/>
      <c r="D36" s="127">
        <v>4</v>
      </c>
      <c r="E36" s="137"/>
      <c r="F36" s="137"/>
      <c r="G36" s="127">
        <v>6</v>
      </c>
      <c r="H36" s="127"/>
      <c r="I36" s="127"/>
      <c r="J36" s="127">
        <v>4</v>
      </c>
      <c r="K36" s="127"/>
      <c r="L36" s="127"/>
      <c r="M36" s="127">
        <v>7</v>
      </c>
      <c r="N36" s="127"/>
      <c r="O36" s="127"/>
      <c r="P36" s="127">
        <v>6</v>
      </c>
      <c r="Q36" s="127"/>
      <c r="R36" s="127"/>
      <c r="S36" s="127">
        <v>5</v>
      </c>
      <c r="T36" s="127"/>
      <c r="U36" s="127"/>
      <c r="V36" s="127">
        <v>5</v>
      </c>
      <c r="W36" s="127"/>
      <c r="X36" s="127"/>
      <c r="Y36" s="127">
        <v>6</v>
      </c>
      <c r="Z36" s="127"/>
      <c r="AA36" s="127"/>
      <c r="AB36" s="127">
        <v>4</v>
      </c>
      <c r="AC36" s="127"/>
      <c r="AD36" s="138"/>
      <c r="AE36" s="139">
        <v>6</v>
      </c>
      <c r="AF36" s="139"/>
      <c r="AG36" s="139"/>
      <c r="AH36" s="140">
        <v>8</v>
      </c>
      <c r="AI36" s="127"/>
      <c r="AJ36" s="127"/>
      <c r="AK36" s="213">
        <f t="shared" si="0"/>
        <v>0.55454545454545456</v>
      </c>
      <c r="AL36" s="141"/>
      <c r="AM36" s="142"/>
    </row>
    <row r="37" spans="1:39" s="36" customFormat="1" ht="12.75" customHeight="1" x14ac:dyDescent="0.2">
      <c r="A37" s="269"/>
      <c r="B37" s="124" t="s">
        <v>173</v>
      </c>
      <c r="C37" s="263"/>
      <c r="D37" s="127">
        <v>9</v>
      </c>
      <c r="E37" s="137"/>
      <c r="F37" s="137"/>
      <c r="G37" s="127">
        <v>9</v>
      </c>
      <c r="H37" s="127"/>
      <c r="I37" s="127"/>
      <c r="J37" s="127">
        <v>9</v>
      </c>
      <c r="K37" s="127"/>
      <c r="L37" s="127"/>
      <c r="M37" s="127">
        <v>10</v>
      </c>
      <c r="N37" s="127"/>
      <c r="O37" s="127"/>
      <c r="P37" s="127">
        <v>9</v>
      </c>
      <c r="Q37" s="127"/>
      <c r="R37" s="127"/>
      <c r="S37" s="127">
        <v>8</v>
      </c>
      <c r="T37" s="127"/>
      <c r="U37" s="127"/>
      <c r="V37" s="127">
        <v>8</v>
      </c>
      <c r="W37" s="127"/>
      <c r="X37" s="127"/>
      <c r="Y37" s="127">
        <v>8</v>
      </c>
      <c r="Z37" s="127"/>
      <c r="AA37" s="127"/>
      <c r="AB37" s="127">
        <v>8</v>
      </c>
      <c r="AC37" s="127"/>
      <c r="AD37" s="138"/>
      <c r="AE37" s="139">
        <v>9</v>
      </c>
      <c r="AF37" s="139"/>
      <c r="AG37" s="139"/>
      <c r="AH37" s="140">
        <v>9</v>
      </c>
      <c r="AI37" s="127"/>
      <c r="AJ37" s="127"/>
      <c r="AK37" s="213">
        <f t="shared" si="0"/>
        <v>0.87272727272727268</v>
      </c>
      <c r="AL37" s="141"/>
      <c r="AM37" s="142"/>
    </row>
    <row r="38" spans="1:39" s="36" customFormat="1" ht="12.75" customHeight="1" x14ac:dyDescent="0.2">
      <c r="A38" s="270"/>
      <c r="B38" s="124" t="s">
        <v>174</v>
      </c>
      <c r="C38" s="264"/>
      <c r="D38" s="127">
        <v>5</v>
      </c>
      <c r="E38" s="143"/>
      <c r="F38" s="144"/>
      <c r="G38" s="145">
        <v>5</v>
      </c>
      <c r="H38" s="145"/>
      <c r="I38" s="146"/>
      <c r="J38" s="145">
        <v>6</v>
      </c>
      <c r="K38" s="145"/>
      <c r="L38" s="146"/>
      <c r="M38" s="145">
        <v>7</v>
      </c>
      <c r="N38" s="145"/>
      <c r="O38" s="146"/>
      <c r="P38" s="145">
        <v>7</v>
      </c>
      <c r="Q38" s="145"/>
      <c r="R38" s="146"/>
      <c r="S38" s="145">
        <v>8</v>
      </c>
      <c r="T38" s="145"/>
      <c r="U38" s="146"/>
      <c r="V38" s="146">
        <v>7</v>
      </c>
      <c r="W38" s="146"/>
      <c r="X38" s="146"/>
      <c r="Y38" s="145">
        <v>6</v>
      </c>
      <c r="Z38" s="145"/>
      <c r="AA38" s="146"/>
      <c r="AB38" s="145">
        <v>7</v>
      </c>
      <c r="AC38" s="145"/>
      <c r="AD38" s="147"/>
      <c r="AE38" s="148">
        <v>9</v>
      </c>
      <c r="AF38" s="148"/>
      <c r="AG38" s="149"/>
      <c r="AH38" s="150">
        <v>9</v>
      </c>
      <c r="AI38" s="145"/>
      <c r="AJ38" s="146"/>
      <c r="AK38" s="213">
        <f t="shared" si="0"/>
        <v>0.69090909090909092</v>
      </c>
      <c r="AL38" s="141"/>
      <c r="AM38" s="142"/>
    </row>
    <row r="39" spans="1:39" s="36" customFormat="1" ht="12.75" customHeight="1" x14ac:dyDescent="0.2">
      <c r="A39" s="74"/>
      <c r="B39" s="237" t="s">
        <v>211</v>
      </c>
      <c r="C39" s="151"/>
      <c r="D39" s="152">
        <f>AVERAGE(D33:D38)/10</f>
        <v>0.6333333333333333</v>
      </c>
      <c r="E39" s="152"/>
      <c r="F39" s="152"/>
      <c r="G39" s="152">
        <f>AVERAGE(G33:G38)/10</f>
        <v>0.75</v>
      </c>
      <c r="H39" s="152"/>
      <c r="I39" s="152"/>
      <c r="J39" s="152">
        <f>AVERAGE(J33:J38)/10</f>
        <v>0.71666666666666667</v>
      </c>
      <c r="K39" s="152"/>
      <c r="L39" s="152"/>
      <c r="M39" s="152">
        <f>AVERAGE(M33:M38)/10</f>
        <v>0.81666666666666665</v>
      </c>
      <c r="N39" s="152"/>
      <c r="O39" s="152"/>
      <c r="P39" s="152">
        <f t="shared" ref="P39:S39" si="11">AVERAGE(P33:P38)/10</f>
        <v>0.73333333333333328</v>
      </c>
      <c r="Q39" s="152"/>
      <c r="R39" s="152"/>
      <c r="S39" s="152">
        <f t="shared" si="11"/>
        <v>0.73333333333333328</v>
      </c>
      <c r="T39" s="152"/>
      <c r="U39" s="152"/>
      <c r="V39" s="152">
        <f>AVERAGE(V33:V38)/10</f>
        <v>0.73333333333333328</v>
      </c>
      <c r="W39" s="152"/>
      <c r="X39" s="152"/>
      <c r="Y39" s="152">
        <f>AVERAGE(Y33:Y38)/10</f>
        <v>0.7</v>
      </c>
      <c r="Z39" s="152"/>
      <c r="AA39" s="152"/>
      <c r="AB39" s="152">
        <f>AVERAGE(AB33:AB38)/10</f>
        <v>0.73333333333333328</v>
      </c>
      <c r="AC39" s="152"/>
      <c r="AD39" s="152"/>
      <c r="AE39" s="152">
        <f>AVERAGE(AE33:AE38)/10</f>
        <v>0.83333333333333337</v>
      </c>
      <c r="AF39" s="152"/>
      <c r="AG39" s="152"/>
      <c r="AH39" s="152">
        <f>AVERAGE(AH33:AH38)/10</f>
        <v>0.86666666666666659</v>
      </c>
      <c r="AI39" s="152"/>
      <c r="AJ39" s="152"/>
      <c r="AK39" s="213">
        <f>AVERAGE(AK33:AK38)</f>
        <v>0.75</v>
      </c>
      <c r="AL39" s="141"/>
      <c r="AM39" s="142"/>
    </row>
    <row r="40" spans="1:39" s="36" customFormat="1" ht="12.75" customHeight="1" x14ac:dyDescent="0.25">
      <c r="A40" s="74"/>
      <c r="B40" s="238" t="s">
        <v>212</v>
      </c>
      <c r="C40" s="151"/>
      <c r="D40" s="152">
        <f>AVERAGE(D37)/10</f>
        <v>0.9</v>
      </c>
      <c r="E40" s="152"/>
      <c r="F40" s="152"/>
      <c r="G40" s="152">
        <f>AVERAGE(G37)/10</f>
        <v>0.9</v>
      </c>
      <c r="H40" s="152"/>
      <c r="I40" s="152"/>
      <c r="J40" s="152">
        <f>AVERAGE(J37)/10</f>
        <v>0.9</v>
      </c>
      <c r="K40" s="152"/>
      <c r="L40" s="152"/>
      <c r="M40" s="152">
        <f>AVERAGE(M37)/10</f>
        <v>1</v>
      </c>
      <c r="N40" s="152"/>
      <c r="O40" s="152"/>
      <c r="P40" s="152">
        <f t="shared" ref="P40:S40" si="12">AVERAGE(P37)/10</f>
        <v>0.9</v>
      </c>
      <c r="Q40" s="152"/>
      <c r="R40" s="152"/>
      <c r="S40" s="152">
        <f t="shared" si="12"/>
        <v>0.8</v>
      </c>
      <c r="T40" s="152"/>
      <c r="U40" s="152"/>
      <c r="V40" s="152">
        <f>AVERAGE(V37)/10</f>
        <v>0.8</v>
      </c>
      <c r="W40" s="152"/>
      <c r="X40" s="152"/>
      <c r="Y40" s="152">
        <f>AVERAGE(Y37)/10</f>
        <v>0.8</v>
      </c>
      <c r="Z40" s="152"/>
      <c r="AA40" s="152"/>
      <c r="AB40" s="152">
        <f>AVERAGE(AB37)/10</f>
        <v>0.8</v>
      </c>
      <c r="AC40" s="152"/>
      <c r="AD40" s="152"/>
      <c r="AE40" s="152">
        <f>AVERAGE(AE37)/10</f>
        <v>0.9</v>
      </c>
      <c r="AF40" s="152"/>
      <c r="AG40" s="152"/>
      <c r="AH40" s="152">
        <f>AVERAGE(AH37)/10</f>
        <v>0.9</v>
      </c>
      <c r="AI40" s="152"/>
      <c r="AJ40" s="152"/>
      <c r="AK40" s="220">
        <f>AVERAGE(AK37)</f>
        <v>0.87272727272727268</v>
      </c>
      <c r="AL40" s="141"/>
      <c r="AM40" s="142"/>
    </row>
    <row r="41" spans="1:39" s="36" customFormat="1" x14ac:dyDescent="0.2">
      <c r="A41" s="268" t="s">
        <v>201</v>
      </c>
      <c r="B41" s="153" t="s">
        <v>139</v>
      </c>
      <c r="C41" s="262" t="s">
        <v>221</v>
      </c>
      <c r="D41" s="34">
        <v>8</v>
      </c>
      <c r="E41" s="34"/>
      <c r="F41" s="34"/>
      <c r="G41" s="34">
        <v>8</v>
      </c>
      <c r="H41" s="34"/>
      <c r="I41" s="34"/>
      <c r="J41" s="34">
        <v>8</v>
      </c>
      <c r="K41" s="34"/>
      <c r="L41" s="34"/>
      <c r="M41" s="34">
        <v>9</v>
      </c>
      <c r="N41" s="34"/>
      <c r="O41" s="34"/>
      <c r="P41" s="34">
        <v>8</v>
      </c>
      <c r="Q41" s="34"/>
      <c r="R41" s="34"/>
      <c r="S41" s="34">
        <v>9</v>
      </c>
      <c r="T41" s="34"/>
      <c r="U41" s="34"/>
      <c r="V41" s="34">
        <v>8</v>
      </c>
      <c r="W41" s="34"/>
      <c r="X41" s="34"/>
      <c r="Y41" s="34">
        <v>8</v>
      </c>
      <c r="Z41" s="34"/>
      <c r="AA41" s="34"/>
      <c r="AB41" s="34">
        <v>9</v>
      </c>
      <c r="AC41" s="34"/>
      <c r="AD41" s="123"/>
      <c r="AE41" s="123">
        <v>9</v>
      </c>
      <c r="AF41" s="123"/>
      <c r="AG41" s="123"/>
      <c r="AH41" s="123">
        <v>8</v>
      </c>
      <c r="AI41" s="123"/>
      <c r="AJ41" s="123"/>
      <c r="AK41" s="213">
        <f t="shared" si="0"/>
        <v>0.83636363636363631</v>
      </c>
      <c r="AL41" s="34"/>
      <c r="AM41" s="34"/>
    </row>
    <row r="42" spans="1:39" s="36" customFormat="1" x14ac:dyDescent="0.2">
      <c r="A42" s="269"/>
      <c r="B42" s="120" t="s">
        <v>140</v>
      </c>
      <c r="C42" s="263"/>
      <c r="D42" s="34">
        <v>10</v>
      </c>
      <c r="E42" s="34"/>
      <c r="F42" s="34"/>
      <c r="G42" s="34">
        <v>9</v>
      </c>
      <c r="H42" s="34"/>
      <c r="I42" s="34"/>
      <c r="J42" s="34">
        <v>9</v>
      </c>
      <c r="K42" s="34"/>
      <c r="L42" s="34"/>
      <c r="M42" s="34">
        <v>9</v>
      </c>
      <c r="N42" s="34"/>
      <c r="O42" s="34"/>
      <c r="P42" s="34">
        <v>9</v>
      </c>
      <c r="Q42" s="34"/>
      <c r="R42" s="34"/>
      <c r="S42" s="34">
        <v>10</v>
      </c>
      <c r="T42" s="34"/>
      <c r="U42" s="34"/>
      <c r="V42" s="34">
        <v>10</v>
      </c>
      <c r="W42" s="34"/>
      <c r="X42" s="34"/>
      <c r="Y42" s="34">
        <v>10</v>
      </c>
      <c r="Z42" s="34"/>
      <c r="AA42" s="34"/>
      <c r="AB42" s="34">
        <v>9</v>
      </c>
      <c r="AC42" s="34"/>
      <c r="AD42" s="123"/>
      <c r="AE42" s="123">
        <v>10</v>
      </c>
      <c r="AF42" s="123"/>
      <c r="AG42" s="123"/>
      <c r="AH42" s="123">
        <v>10</v>
      </c>
      <c r="AI42" s="123"/>
      <c r="AJ42" s="123"/>
      <c r="AK42" s="213">
        <f t="shared" si="0"/>
        <v>0.95454545454545447</v>
      </c>
      <c r="AL42" s="34"/>
      <c r="AM42" s="34"/>
    </row>
    <row r="43" spans="1:39" s="36" customFormat="1" x14ac:dyDescent="0.2">
      <c r="A43" s="269"/>
      <c r="B43" s="120" t="s">
        <v>141</v>
      </c>
      <c r="C43" s="263"/>
      <c r="D43" s="34">
        <v>9</v>
      </c>
      <c r="E43" s="34"/>
      <c r="F43" s="34"/>
      <c r="G43" s="34">
        <v>9</v>
      </c>
      <c r="H43" s="34"/>
      <c r="I43" s="34"/>
      <c r="J43" s="34">
        <v>9</v>
      </c>
      <c r="K43" s="34"/>
      <c r="L43" s="34"/>
      <c r="M43" s="34">
        <v>9</v>
      </c>
      <c r="N43" s="34"/>
      <c r="O43" s="34"/>
      <c r="P43" s="34">
        <v>9</v>
      </c>
      <c r="Q43" s="34"/>
      <c r="R43" s="34"/>
      <c r="S43" s="34">
        <v>10</v>
      </c>
      <c r="T43" s="34"/>
      <c r="U43" s="34"/>
      <c r="V43" s="34">
        <v>10</v>
      </c>
      <c r="W43" s="34"/>
      <c r="X43" s="34"/>
      <c r="Y43" s="34">
        <v>9</v>
      </c>
      <c r="Z43" s="34"/>
      <c r="AA43" s="34"/>
      <c r="AB43" s="34">
        <v>9</v>
      </c>
      <c r="AC43" s="34"/>
      <c r="AD43" s="123"/>
      <c r="AE43" s="123">
        <v>9</v>
      </c>
      <c r="AF43" s="123"/>
      <c r="AG43" s="123"/>
      <c r="AH43" s="123">
        <v>9</v>
      </c>
      <c r="AI43" s="123"/>
      <c r="AJ43" s="123"/>
      <c r="AK43" s="213">
        <f t="shared" si="0"/>
        <v>0.91818181818181821</v>
      </c>
      <c r="AL43" s="34"/>
      <c r="AM43" s="34"/>
    </row>
    <row r="44" spans="1:39" s="36" customFormat="1" x14ac:dyDescent="0.2">
      <c r="A44" s="269"/>
      <c r="B44" s="120" t="s">
        <v>142</v>
      </c>
      <c r="C44" s="263"/>
      <c r="D44" s="34">
        <v>9</v>
      </c>
      <c r="E44" s="34"/>
      <c r="F44" s="34"/>
      <c r="G44" s="34">
        <v>9</v>
      </c>
      <c r="H44" s="34"/>
      <c r="I44" s="34"/>
      <c r="J44" s="34">
        <v>9</v>
      </c>
      <c r="K44" s="34"/>
      <c r="L44" s="34"/>
      <c r="M44" s="34">
        <v>9</v>
      </c>
      <c r="N44" s="34"/>
      <c r="O44" s="34"/>
      <c r="P44" s="34">
        <v>9</v>
      </c>
      <c r="Q44" s="34"/>
      <c r="R44" s="34"/>
      <c r="S44" s="34">
        <v>10</v>
      </c>
      <c r="T44" s="34"/>
      <c r="U44" s="34"/>
      <c r="V44" s="34">
        <v>10</v>
      </c>
      <c r="W44" s="34"/>
      <c r="X44" s="34"/>
      <c r="Y44" s="34">
        <v>9</v>
      </c>
      <c r="Z44" s="34"/>
      <c r="AA44" s="34"/>
      <c r="AB44" s="34">
        <v>10</v>
      </c>
      <c r="AC44" s="34"/>
      <c r="AD44" s="123"/>
      <c r="AE44" s="123">
        <v>9</v>
      </c>
      <c r="AF44" s="123"/>
      <c r="AG44" s="123"/>
      <c r="AH44" s="123">
        <v>9</v>
      </c>
      <c r="AI44" s="123"/>
      <c r="AJ44" s="123"/>
      <c r="AK44" s="213">
        <f t="shared" si="0"/>
        <v>0.92727272727272736</v>
      </c>
      <c r="AL44" s="34"/>
      <c r="AM44" s="34"/>
    </row>
    <row r="45" spans="1:39" s="36" customFormat="1" x14ac:dyDescent="0.2">
      <c r="A45" s="269"/>
      <c r="B45" s="120" t="s">
        <v>143</v>
      </c>
      <c r="C45" s="263"/>
      <c r="D45" s="34">
        <v>9</v>
      </c>
      <c r="E45" s="34"/>
      <c r="F45" s="34"/>
      <c r="G45" s="34">
        <v>7</v>
      </c>
      <c r="H45" s="34"/>
      <c r="I45" s="34"/>
      <c r="J45" s="34">
        <v>7</v>
      </c>
      <c r="K45" s="34"/>
      <c r="L45" s="34"/>
      <c r="M45" s="34">
        <v>9</v>
      </c>
      <c r="N45" s="34"/>
      <c r="O45" s="34"/>
      <c r="P45" s="34">
        <v>8</v>
      </c>
      <c r="Q45" s="34"/>
      <c r="R45" s="34"/>
      <c r="S45" s="34">
        <v>10</v>
      </c>
      <c r="T45" s="34"/>
      <c r="U45" s="34"/>
      <c r="V45" s="34">
        <v>8</v>
      </c>
      <c r="W45" s="34"/>
      <c r="X45" s="34"/>
      <c r="Y45" s="34">
        <v>8</v>
      </c>
      <c r="Z45" s="34"/>
      <c r="AA45" s="34"/>
      <c r="AB45" s="34">
        <v>8</v>
      </c>
      <c r="AC45" s="34"/>
      <c r="AD45" s="123"/>
      <c r="AE45" s="123">
        <v>8</v>
      </c>
      <c r="AF45" s="123"/>
      <c r="AG45" s="123"/>
      <c r="AH45" s="123">
        <v>9</v>
      </c>
      <c r="AI45" s="123"/>
      <c r="AJ45" s="123"/>
      <c r="AK45" s="213">
        <f t="shared" si="0"/>
        <v>0.82727272727272738</v>
      </c>
      <c r="AL45" s="34"/>
      <c r="AM45" s="34"/>
    </row>
    <row r="46" spans="1:39" s="36" customFormat="1" x14ac:dyDescent="0.2">
      <c r="A46" s="270"/>
      <c r="B46" s="120" t="s">
        <v>144</v>
      </c>
      <c r="C46" s="264"/>
      <c r="D46" s="34">
        <v>9</v>
      </c>
      <c r="E46" s="34"/>
      <c r="F46" s="34"/>
      <c r="G46" s="34">
        <v>9</v>
      </c>
      <c r="H46" s="34"/>
      <c r="I46" s="34"/>
      <c r="J46" s="34">
        <v>9</v>
      </c>
      <c r="K46" s="34"/>
      <c r="L46" s="34"/>
      <c r="M46" s="34">
        <v>9</v>
      </c>
      <c r="N46" s="34"/>
      <c r="O46" s="34"/>
      <c r="P46" s="34">
        <v>9</v>
      </c>
      <c r="Q46" s="34"/>
      <c r="R46" s="34"/>
      <c r="S46" s="34">
        <v>10</v>
      </c>
      <c r="T46" s="34"/>
      <c r="U46" s="34"/>
      <c r="V46" s="34">
        <v>9</v>
      </c>
      <c r="W46" s="34"/>
      <c r="X46" s="34"/>
      <c r="Y46" s="34">
        <v>9</v>
      </c>
      <c r="Z46" s="34"/>
      <c r="AA46" s="34"/>
      <c r="AB46" s="34">
        <v>9</v>
      </c>
      <c r="AC46" s="34"/>
      <c r="AD46" s="123"/>
      <c r="AE46" s="123">
        <v>9</v>
      </c>
      <c r="AF46" s="123"/>
      <c r="AG46" s="123"/>
      <c r="AH46" s="123">
        <v>9</v>
      </c>
      <c r="AI46" s="123"/>
      <c r="AJ46" s="123"/>
      <c r="AK46" s="213">
        <f t="shared" si="0"/>
        <v>0.90909090909090917</v>
      </c>
      <c r="AL46" s="34"/>
      <c r="AM46" s="34"/>
    </row>
    <row r="47" spans="1:39" s="36" customFormat="1" ht="15.75" x14ac:dyDescent="0.2">
      <c r="A47" s="74"/>
      <c r="B47" s="237" t="s">
        <v>211</v>
      </c>
      <c r="C47" s="41"/>
      <c r="D47" s="154">
        <f>AVERAGE(D41:D46)/10</f>
        <v>0.9</v>
      </c>
      <c r="E47" s="154"/>
      <c r="F47" s="154"/>
      <c r="G47" s="154">
        <f>AVERAGE(G41:G46)/10</f>
        <v>0.85</v>
      </c>
      <c r="H47" s="154"/>
      <c r="I47" s="154"/>
      <c r="J47" s="154">
        <f>AVERAGE(J41:J46)/10</f>
        <v>0.85</v>
      </c>
      <c r="K47" s="154"/>
      <c r="L47" s="154"/>
      <c r="M47" s="154">
        <f>AVERAGE(M41:M46)/10</f>
        <v>0.9</v>
      </c>
      <c r="N47" s="154"/>
      <c r="O47" s="154"/>
      <c r="P47" s="154">
        <f>AVERAGE(P41:P46)/10</f>
        <v>0.86666666666666659</v>
      </c>
      <c r="Q47" s="154"/>
      <c r="R47" s="154"/>
      <c r="S47" s="154">
        <f>AVERAGE(S41:S46)/10</f>
        <v>0.98333333333333339</v>
      </c>
      <c r="T47" s="154"/>
      <c r="U47" s="154"/>
      <c r="V47" s="154">
        <f>AVERAGE(V41:V46)/10</f>
        <v>0.91666666666666663</v>
      </c>
      <c r="W47" s="154"/>
      <c r="X47" s="154"/>
      <c r="Y47" s="154">
        <f>AVERAGE(Y41:Y46)/10</f>
        <v>0.88333333333333341</v>
      </c>
      <c r="Z47" s="154"/>
      <c r="AA47" s="154"/>
      <c r="AB47" s="154">
        <f>AVERAGE(AB41:AB46)/10</f>
        <v>0.9</v>
      </c>
      <c r="AC47" s="154"/>
      <c r="AD47" s="154"/>
      <c r="AE47" s="154">
        <f>AVERAGE(AE41:AE46)/10</f>
        <v>0.9</v>
      </c>
      <c r="AF47" s="154"/>
      <c r="AG47" s="154"/>
      <c r="AH47" s="154">
        <f>AVERAGE(AH41:AH46)/10</f>
        <v>0.9</v>
      </c>
      <c r="AI47" s="154"/>
      <c r="AJ47" s="154"/>
      <c r="AK47" s="213">
        <f>AVERAGE(AK41:AK46)</f>
        <v>0.8954545454545455</v>
      </c>
      <c r="AL47" s="121"/>
      <c r="AM47" s="121"/>
    </row>
    <row r="48" spans="1:39" s="36" customFormat="1" ht="15.75" x14ac:dyDescent="0.25">
      <c r="A48" s="74"/>
      <c r="B48" s="238" t="s">
        <v>215</v>
      </c>
      <c r="C48" s="41"/>
      <c r="D48" s="154">
        <f>AVERAGE(D41,D42,D44,D46)/10</f>
        <v>0.9</v>
      </c>
      <c r="E48" s="154"/>
      <c r="F48" s="154"/>
      <c r="G48" s="154">
        <f>AVERAGE(G41,G42,G44,G46)/10</f>
        <v>0.875</v>
      </c>
      <c r="H48" s="154"/>
      <c r="I48" s="154"/>
      <c r="J48" s="154">
        <f>AVERAGE(J41,J42,J44,J46)/10</f>
        <v>0.875</v>
      </c>
      <c r="K48" s="154"/>
      <c r="L48" s="154"/>
      <c r="M48" s="154">
        <f>AVERAGE(M41,M42,M44,M46)/10</f>
        <v>0.9</v>
      </c>
      <c r="N48" s="154"/>
      <c r="O48" s="154"/>
      <c r="P48" s="154">
        <f>AVERAGE(P41,P42,P44,P46)/10</f>
        <v>0.875</v>
      </c>
      <c r="Q48" s="154"/>
      <c r="R48" s="154"/>
      <c r="S48" s="154">
        <f>AVERAGE(S41,S42,S44,S46)/10</f>
        <v>0.97499999999999998</v>
      </c>
      <c r="T48" s="154"/>
      <c r="U48" s="154"/>
      <c r="V48" s="154">
        <f>AVERAGE(V41,V42,V44,V46)/10</f>
        <v>0.92500000000000004</v>
      </c>
      <c r="W48" s="154"/>
      <c r="X48" s="154"/>
      <c r="Y48" s="154">
        <f>AVERAGE(Y41,Y42,Y44,Y46)/10</f>
        <v>0.9</v>
      </c>
      <c r="Z48" s="154"/>
      <c r="AA48" s="154"/>
      <c r="AB48" s="154">
        <f>AVERAGE(AB41,AB42,AB44,AB46)/10</f>
        <v>0.92500000000000004</v>
      </c>
      <c r="AC48" s="154"/>
      <c r="AD48" s="154"/>
      <c r="AE48" s="154">
        <f>AVERAGE(AE41,AE42,AE44,AE46)/10</f>
        <v>0.92500000000000004</v>
      </c>
      <c r="AF48" s="154"/>
      <c r="AG48" s="154"/>
      <c r="AH48" s="154">
        <f>AVERAGE(AH41,AH42,AH44,AH46)/10</f>
        <v>0.9</v>
      </c>
      <c r="AI48" s="154"/>
      <c r="AJ48" s="154"/>
      <c r="AK48" s="222">
        <f>AVERAGE(AK41,AK42,AK44,AK46)</f>
        <v>0.90681818181818186</v>
      </c>
      <c r="AL48" s="121"/>
      <c r="AM48" s="121"/>
    </row>
    <row r="49" spans="1:39" s="36" customFormat="1" x14ac:dyDescent="0.2">
      <c r="A49" s="268" t="s">
        <v>202</v>
      </c>
      <c r="B49" s="153" t="s">
        <v>175</v>
      </c>
      <c r="C49" s="262" t="s">
        <v>221</v>
      </c>
      <c r="D49" s="128">
        <v>8</v>
      </c>
      <c r="E49" s="129"/>
      <c r="F49" s="129"/>
      <c r="G49" s="130">
        <v>9</v>
      </c>
      <c r="H49" s="130"/>
      <c r="I49" s="130"/>
      <c r="J49" s="130">
        <v>9</v>
      </c>
      <c r="K49" s="130"/>
      <c r="L49" s="130"/>
      <c r="M49" s="130">
        <v>9</v>
      </c>
      <c r="N49" s="130"/>
      <c r="O49" s="130"/>
      <c r="P49" s="130">
        <v>7</v>
      </c>
      <c r="Q49" s="130"/>
      <c r="R49" s="130"/>
      <c r="S49" s="130">
        <v>10</v>
      </c>
      <c r="T49" s="130"/>
      <c r="U49" s="130"/>
      <c r="V49" s="130">
        <v>8</v>
      </c>
      <c r="W49" s="130"/>
      <c r="X49" s="130"/>
      <c r="Y49" s="130">
        <v>8</v>
      </c>
      <c r="Z49" s="130"/>
      <c r="AA49" s="130"/>
      <c r="AB49" s="130">
        <v>9</v>
      </c>
      <c r="AC49" s="130"/>
      <c r="AD49" s="131"/>
      <c r="AE49" s="132">
        <v>9</v>
      </c>
      <c r="AF49" s="132"/>
      <c r="AG49" s="132"/>
      <c r="AH49" s="133">
        <v>9</v>
      </c>
      <c r="AI49" s="130"/>
      <c r="AJ49" s="130"/>
      <c r="AK49" s="213">
        <f t="shared" si="0"/>
        <v>0.86363636363636365</v>
      </c>
      <c r="AL49" s="155"/>
      <c r="AM49" s="156"/>
    </row>
    <row r="50" spans="1:39" s="36" customFormat="1" x14ac:dyDescent="0.2">
      <c r="A50" s="269"/>
      <c r="B50" s="157" t="s">
        <v>176</v>
      </c>
      <c r="C50" s="263"/>
      <c r="D50" s="136">
        <v>8</v>
      </c>
      <c r="E50" s="137"/>
      <c r="F50" s="137"/>
      <c r="G50" s="127">
        <v>7</v>
      </c>
      <c r="H50" s="127"/>
      <c r="I50" s="127"/>
      <c r="J50" s="127">
        <v>7</v>
      </c>
      <c r="K50" s="127"/>
      <c r="L50" s="127"/>
      <c r="M50" s="127">
        <v>9</v>
      </c>
      <c r="N50" s="127"/>
      <c r="O50" s="127"/>
      <c r="P50" s="127">
        <v>7</v>
      </c>
      <c r="Q50" s="127"/>
      <c r="R50" s="127"/>
      <c r="S50" s="127">
        <v>9</v>
      </c>
      <c r="T50" s="127"/>
      <c r="U50" s="127"/>
      <c r="V50" s="127">
        <v>8</v>
      </c>
      <c r="W50" s="127"/>
      <c r="X50" s="127"/>
      <c r="Y50" s="127">
        <v>7</v>
      </c>
      <c r="Z50" s="127"/>
      <c r="AA50" s="127"/>
      <c r="AB50" s="127">
        <v>8</v>
      </c>
      <c r="AC50" s="127"/>
      <c r="AD50" s="138"/>
      <c r="AE50" s="139">
        <v>8</v>
      </c>
      <c r="AF50" s="139"/>
      <c r="AG50" s="139"/>
      <c r="AH50" s="140">
        <v>8</v>
      </c>
      <c r="AI50" s="127"/>
      <c r="AJ50" s="127"/>
      <c r="AK50" s="213">
        <f t="shared" si="0"/>
        <v>0.78181818181818186</v>
      </c>
      <c r="AL50" s="158"/>
      <c r="AM50" s="159"/>
    </row>
    <row r="51" spans="1:39" s="36" customFormat="1" x14ac:dyDescent="0.2">
      <c r="A51" s="269"/>
      <c r="B51" s="124" t="s">
        <v>177</v>
      </c>
      <c r="C51" s="263"/>
      <c r="D51" s="127">
        <v>7</v>
      </c>
      <c r="E51" s="137"/>
      <c r="F51" s="137"/>
      <c r="G51" s="127">
        <v>7</v>
      </c>
      <c r="H51" s="127"/>
      <c r="I51" s="127"/>
      <c r="J51" s="127">
        <v>6</v>
      </c>
      <c r="K51" s="127"/>
      <c r="L51" s="127"/>
      <c r="M51" s="127">
        <v>7</v>
      </c>
      <c r="N51" s="127"/>
      <c r="O51" s="127"/>
      <c r="P51" s="127">
        <v>8</v>
      </c>
      <c r="Q51" s="127"/>
      <c r="R51" s="127"/>
      <c r="S51" s="127">
        <v>9</v>
      </c>
      <c r="T51" s="127"/>
      <c r="U51" s="127"/>
      <c r="V51" s="127">
        <v>8</v>
      </c>
      <c r="W51" s="127"/>
      <c r="X51" s="127"/>
      <c r="Y51" s="127">
        <v>8</v>
      </c>
      <c r="Z51" s="127"/>
      <c r="AA51" s="127"/>
      <c r="AB51" s="127">
        <v>6</v>
      </c>
      <c r="AC51" s="127"/>
      <c r="AD51" s="138"/>
      <c r="AE51" s="139">
        <v>8</v>
      </c>
      <c r="AF51" s="139"/>
      <c r="AG51" s="139"/>
      <c r="AH51" s="140">
        <v>9</v>
      </c>
      <c r="AI51" s="127"/>
      <c r="AJ51" s="127"/>
      <c r="AK51" s="213">
        <f t="shared" si="0"/>
        <v>0.75454545454545463</v>
      </c>
      <c r="AL51" s="158"/>
      <c r="AM51" s="159"/>
    </row>
    <row r="52" spans="1:39" s="36" customFormat="1" x14ac:dyDescent="0.2">
      <c r="A52" s="269"/>
      <c r="B52" s="157" t="s">
        <v>178</v>
      </c>
      <c r="C52" s="263"/>
      <c r="D52" s="127">
        <v>8</v>
      </c>
      <c r="E52" s="137"/>
      <c r="F52" s="137"/>
      <c r="G52" s="127">
        <v>8</v>
      </c>
      <c r="H52" s="127"/>
      <c r="I52" s="127"/>
      <c r="J52" s="127">
        <v>8</v>
      </c>
      <c r="K52" s="127"/>
      <c r="L52" s="127"/>
      <c r="M52" s="127">
        <v>9</v>
      </c>
      <c r="N52" s="127"/>
      <c r="O52" s="127"/>
      <c r="P52" s="127">
        <v>8</v>
      </c>
      <c r="Q52" s="127"/>
      <c r="R52" s="127"/>
      <c r="S52" s="127">
        <v>9</v>
      </c>
      <c r="T52" s="127"/>
      <c r="U52" s="127"/>
      <c r="V52" s="127">
        <v>8</v>
      </c>
      <c r="W52" s="127"/>
      <c r="X52" s="127"/>
      <c r="Y52" s="127">
        <v>8</v>
      </c>
      <c r="Z52" s="127"/>
      <c r="AA52" s="127"/>
      <c r="AB52" s="127">
        <v>8</v>
      </c>
      <c r="AC52" s="127"/>
      <c r="AD52" s="138"/>
      <c r="AE52" s="139">
        <v>8</v>
      </c>
      <c r="AF52" s="139"/>
      <c r="AG52" s="139"/>
      <c r="AH52" s="140">
        <v>9</v>
      </c>
      <c r="AI52" s="127"/>
      <c r="AJ52" s="127"/>
      <c r="AK52" s="213">
        <f t="shared" si="0"/>
        <v>0.82727272727272738</v>
      </c>
      <c r="AL52" s="158"/>
      <c r="AM52" s="159"/>
    </row>
    <row r="53" spans="1:39" s="36" customFormat="1" x14ac:dyDescent="0.2">
      <c r="A53" s="269"/>
      <c r="B53" s="124" t="s">
        <v>179</v>
      </c>
      <c r="C53" s="263"/>
      <c r="D53" s="127">
        <v>8</v>
      </c>
      <c r="E53" s="137"/>
      <c r="F53" s="137"/>
      <c r="G53" s="127">
        <v>9</v>
      </c>
      <c r="H53" s="127"/>
      <c r="I53" s="127"/>
      <c r="J53" s="127">
        <v>9</v>
      </c>
      <c r="K53" s="127"/>
      <c r="L53" s="127"/>
      <c r="M53" s="127">
        <v>9</v>
      </c>
      <c r="N53" s="127"/>
      <c r="O53" s="127"/>
      <c r="P53" s="127">
        <v>8</v>
      </c>
      <c r="Q53" s="127"/>
      <c r="R53" s="127"/>
      <c r="S53" s="127">
        <v>10</v>
      </c>
      <c r="T53" s="127"/>
      <c r="U53" s="127"/>
      <c r="V53" s="127">
        <v>9</v>
      </c>
      <c r="W53" s="127"/>
      <c r="X53" s="127"/>
      <c r="Y53" s="127">
        <v>8</v>
      </c>
      <c r="Z53" s="127"/>
      <c r="AA53" s="127"/>
      <c r="AB53" s="127">
        <v>8</v>
      </c>
      <c r="AC53" s="127"/>
      <c r="AD53" s="138"/>
      <c r="AE53" s="139">
        <v>9</v>
      </c>
      <c r="AF53" s="139"/>
      <c r="AG53" s="139"/>
      <c r="AH53" s="140">
        <v>8</v>
      </c>
      <c r="AI53" s="127"/>
      <c r="AJ53" s="127"/>
      <c r="AK53" s="213">
        <f t="shared" si="0"/>
        <v>0.86363636363636365</v>
      </c>
      <c r="AL53" s="158"/>
      <c r="AM53" s="159"/>
    </row>
    <row r="54" spans="1:39" s="36" customFormat="1" x14ac:dyDescent="0.2">
      <c r="A54" s="270"/>
      <c r="B54" s="124" t="s">
        <v>180</v>
      </c>
      <c r="C54" s="264"/>
      <c r="D54" s="127">
        <v>8</v>
      </c>
      <c r="E54" s="160"/>
      <c r="F54" s="161"/>
      <c r="G54" s="127">
        <v>8</v>
      </c>
      <c r="H54" s="127"/>
      <c r="I54" s="151"/>
      <c r="J54" s="127">
        <v>8</v>
      </c>
      <c r="K54" s="127"/>
      <c r="L54" s="151"/>
      <c r="M54" s="127">
        <v>8</v>
      </c>
      <c r="N54" s="127"/>
      <c r="O54" s="151"/>
      <c r="P54" s="127">
        <v>8</v>
      </c>
      <c r="Q54" s="127"/>
      <c r="R54" s="151"/>
      <c r="S54" s="127">
        <v>10</v>
      </c>
      <c r="T54" s="127"/>
      <c r="U54" s="151"/>
      <c r="V54" s="127">
        <v>8</v>
      </c>
      <c r="W54" s="151"/>
      <c r="X54" s="151"/>
      <c r="Y54" s="127">
        <v>9</v>
      </c>
      <c r="Z54" s="127"/>
      <c r="AA54" s="151"/>
      <c r="AB54" s="127">
        <v>9</v>
      </c>
      <c r="AC54" s="127"/>
      <c r="AD54" s="162"/>
      <c r="AE54" s="139">
        <v>10</v>
      </c>
      <c r="AF54" s="139"/>
      <c r="AG54" s="163"/>
      <c r="AH54" s="140">
        <v>9</v>
      </c>
      <c r="AI54" s="127"/>
      <c r="AJ54" s="151"/>
      <c r="AK54" s="213">
        <f t="shared" si="0"/>
        <v>0.86363636363636365</v>
      </c>
      <c r="AL54" s="158"/>
      <c r="AM54" s="159"/>
    </row>
    <row r="55" spans="1:39" s="36" customFormat="1" ht="15.75" x14ac:dyDescent="0.2">
      <c r="A55" s="74"/>
      <c r="B55" s="237" t="s">
        <v>211</v>
      </c>
      <c r="C55" s="127"/>
      <c r="D55" s="152">
        <f>AVERAGE(D49:D54)/10</f>
        <v>0.78333333333333333</v>
      </c>
      <c r="E55" s="152"/>
      <c r="F55" s="152"/>
      <c r="G55" s="152">
        <f>AVERAGE(G49:G54)/10</f>
        <v>0.8</v>
      </c>
      <c r="H55" s="152"/>
      <c r="I55" s="152"/>
      <c r="J55" s="152">
        <f>AVERAGE(J49:J54)/10</f>
        <v>0.78333333333333333</v>
      </c>
      <c r="K55" s="152"/>
      <c r="L55" s="152"/>
      <c r="M55" s="152">
        <f>AVERAGE(M49:M54)/10</f>
        <v>0.85</v>
      </c>
      <c r="N55" s="152"/>
      <c r="O55" s="152"/>
      <c r="P55" s="152">
        <f>AVERAGE(P49:P54)/10</f>
        <v>0.76666666666666672</v>
      </c>
      <c r="Q55" s="152"/>
      <c r="R55" s="152"/>
      <c r="S55" s="152">
        <f>AVERAGE(S49:S54)/10</f>
        <v>0.95</v>
      </c>
      <c r="T55" s="152"/>
      <c r="U55" s="152"/>
      <c r="V55" s="152">
        <f>AVERAGE(V49:V54)/10</f>
        <v>0.81666666666666665</v>
      </c>
      <c r="W55" s="152"/>
      <c r="X55" s="152"/>
      <c r="Y55" s="152">
        <f>AVERAGE(Y49:Y54)/10</f>
        <v>0.8</v>
      </c>
      <c r="Z55" s="152"/>
      <c r="AA55" s="152"/>
      <c r="AB55" s="152">
        <f>AVERAGE(AB49:AB54)/10</f>
        <v>0.8</v>
      </c>
      <c r="AC55" s="152"/>
      <c r="AD55" s="152"/>
      <c r="AE55" s="152">
        <f>AVERAGE(AE49:AE54)/10</f>
        <v>0.86666666666666659</v>
      </c>
      <c r="AF55" s="152"/>
      <c r="AG55" s="152"/>
      <c r="AH55" s="152">
        <f>AVERAGE(AH49:AH54)/10</f>
        <v>0.86666666666666659</v>
      </c>
      <c r="AI55" s="152"/>
      <c r="AJ55" s="152"/>
      <c r="AK55" s="213">
        <f>AVERAGE(AK49:AK54)</f>
        <v>0.82575757575757569</v>
      </c>
      <c r="AL55" s="158"/>
      <c r="AM55" s="159"/>
    </row>
    <row r="56" spans="1:39" s="36" customFormat="1" ht="15.75" x14ac:dyDescent="0.25">
      <c r="A56" s="74"/>
      <c r="B56" s="238" t="s">
        <v>212</v>
      </c>
      <c r="C56" s="127"/>
      <c r="D56" s="152">
        <f>AVERAGE(D54)/10</f>
        <v>0.8</v>
      </c>
      <c r="E56" s="152"/>
      <c r="F56" s="152"/>
      <c r="G56" s="152">
        <f>AVERAGE(G54)/10</f>
        <v>0.8</v>
      </c>
      <c r="H56" s="152"/>
      <c r="I56" s="152"/>
      <c r="J56" s="152">
        <f>AVERAGE(J54)/10</f>
        <v>0.8</v>
      </c>
      <c r="K56" s="152"/>
      <c r="L56" s="152"/>
      <c r="M56" s="152">
        <f>AVERAGE(M54)/10</f>
        <v>0.8</v>
      </c>
      <c r="N56" s="152"/>
      <c r="O56" s="152"/>
      <c r="P56" s="152">
        <f>AVERAGE(P54)/10</f>
        <v>0.8</v>
      </c>
      <c r="Q56" s="152"/>
      <c r="R56" s="152"/>
      <c r="S56" s="152">
        <f>AVERAGE(S54)/10</f>
        <v>1</v>
      </c>
      <c r="T56" s="152"/>
      <c r="U56" s="152"/>
      <c r="V56" s="152">
        <f>AVERAGE(V54)/10</f>
        <v>0.8</v>
      </c>
      <c r="W56" s="152"/>
      <c r="X56" s="152"/>
      <c r="Y56" s="152">
        <f>AVERAGE(Y54)/10</f>
        <v>0.9</v>
      </c>
      <c r="Z56" s="152"/>
      <c r="AA56" s="152"/>
      <c r="AB56" s="152">
        <f>AVERAGE(AB54)/10</f>
        <v>0.9</v>
      </c>
      <c r="AC56" s="152"/>
      <c r="AD56" s="152"/>
      <c r="AE56" s="152">
        <f>AVERAGE(AE54)/10</f>
        <v>1</v>
      </c>
      <c r="AF56" s="152"/>
      <c r="AG56" s="152"/>
      <c r="AH56" s="152">
        <f>AVERAGE(AH54)/10</f>
        <v>0.9</v>
      </c>
      <c r="AI56" s="152"/>
      <c r="AJ56" s="152"/>
      <c r="AK56" s="220">
        <f>AVERAGE(AK54)</f>
        <v>0.86363636363636365</v>
      </c>
      <c r="AL56" s="158"/>
      <c r="AM56" s="159"/>
    </row>
    <row r="57" spans="1:39" s="36" customFormat="1" x14ac:dyDescent="0.2">
      <c r="A57" s="268" t="s">
        <v>203</v>
      </c>
      <c r="B57" s="120" t="s">
        <v>145</v>
      </c>
      <c r="C57" s="262" t="s">
        <v>222</v>
      </c>
      <c r="D57" s="34">
        <v>7</v>
      </c>
      <c r="E57" s="34"/>
      <c r="F57" s="34"/>
      <c r="G57" s="34">
        <v>8</v>
      </c>
      <c r="H57" s="34"/>
      <c r="I57" s="34"/>
      <c r="J57" s="34">
        <v>8</v>
      </c>
      <c r="K57" s="34"/>
      <c r="L57" s="34"/>
      <c r="M57" s="34">
        <v>9</v>
      </c>
      <c r="N57" s="34"/>
      <c r="O57" s="34"/>
      <c r="P57" s="34">
        <v>8</v>
      </c>
      <c r="Q57" s="34"/>
      <c r="R57" s="34"/>
      <c r="S57" s="34">
        <v>7</v>
      </c>
      <c r="T57" s="34"/>
      <c r="U57" s="34"/>
      <c r="V57" s="34">
        <v>9</v>
      </c>
      <c r="W57" s="34"/>
      <c r="X57" s="34"/>
      <c r="Y57" s="34">
        <v>7</v>
      </c>
      <c r="Z57" s="34"/>
      <c r="AA57" s="34"/>
      <c r="AB57" s="34">
        <v>8</v>
      </c>
      <c r="AC57" s="34"/>
      <c r="AD57" s="123"/>
      <c r="AE57" s="123">
        <v>8</v>
      </c>
      <c r="AF57" s="123"/>
      <c r="AG57" s="123"/>
      <c r="AH57" s="123">
        <v>9</v>
      </c>
      <c r="AI57" s="123"/>
      <c r="AJ57" s="123"/>
      <c r="AK57" s="213">
        <f t="shared" si="0"/>
        <v>0.8</v>
      </c>
      <c r="AL57" s="34"/>
      <c r="AM57" s="34"/>
    </row>
    <row r="58" spans="1:39" s="36" customFormat="1" x14ac:dyDescent="0.2">
      <c r="A58" s="269"/>
      <c r="B58" s="120" t="s">
        <v>146</v>
      </c>
      <c r="C58" s="263"/>
      <c r="D58" s="34">
        <v>6</v>
      </c>
      <c r="E58" s="34"/>
      <c r="F58" s="34"/>
      <c r="G58" s="34">
        <v>6</v>
      </c>
      <c r="H58" s="34"/>
      <c r="I58" s="34"/>
      <c r="J58" s="34">
        <v>6</v>
      </c>
      <c r="K58" s="34"/>
      <c r="L58" s="34"/>
      <c r="M58" s="34">
        <v>8</v>
      </c>
      <c r="N58" s="34"/>
      <c r="O58" s="34"/>
      <c r="P58" s="34">
        <v>7</v>
      </c>
      <c r="Q58" s="34"/>
      <c r="R58" s="34"/>
      <c r="S58" s="34">
        <v>5</v>
      </c>
      <c r="T58" s="34"/>
      <c r="U58" s="34"/>
      <c r="V58" s="34">
        <v>8</v>
      </c>
      <c r="W58" s="34"/>
      <c r="X58" s="34"/>
      <c r="Y58" s="34">
        <v>7</v>
      </c>
      <c r="Z58" s="34"/>
      <c r="AA58" s="34"/>
      <c r="AB58" s="34">
        <v>7</v>
      </c>
      <c r="AC58" s="34"/>
      <c r="AD58" s="123"/>
      <c r="AE58" s="123">
        <v>7</v>
      </c>
      <c r="AF58" s="123"/>
      <c r="AG58" s="123"/>
      <c r="AH58" s="123">
        <v>8</v>
      </c>
      <c r="AI58" s="123"/>
      <c r="AJ58" s="123"/>
      <c r="AK58" s="213">
        <f t="shared" si="0"/>
        <v>0.68181818181818188</v>
      </c>
      <c r="AL58" s="34"/>
      <c r="AM58" s="34"/>
    </row>
    <row r="59" spans="1:39" s="36" customFormat="1" x14ac:dyDescent="0.2">
      <c r="A59" s="269"/>
      <c r="B59" s="120" t="s">
        <v>147</v>
      </c>
      <c r="C59" s="263"/>
      <c r="D59" s="34">
        <v>7</v>
      </c>
      <c r="E59" s="34"/>
      <c r="F59" s="34"/>
      <c r="G59" s="34">
        <v>9</v>
      </c>
      <c r="H59" s="34"/>
      <c r="I59" s="34"/>
      <c r="J59" s="34">
        <v>8</v>
      </c>
      <c r="K59" s="34"/>
      <c r="L59" s="34"/>
      <c r="M59" s="34">
        <v>10</v>
      </c>
      <c r="N59" s="34"/>
      <c r="O59" s="34"/>
      <c r="P59" s="34">
        <v>8</v>
      </c>
      <c r="Q59" s="34"/>
      <c r="R59" s="34"/>
      <c r="S59" s="34">
        <v>8</v>
      </c>
      <c r="T59" s="34"/>
      <c r="U59" s="34"/>
      <c r="V59" s="34">
        <v>8</v>
      </c>
      <c r="W59" s="34"/>
      <c r="X59" s="34"/>
      <c r="Y59" s="34">
        <v>8</v>
      </c>
      <c r="Z59" s="34"/>
      <c r="AA59" s="34"/>
      <c r="AB59" s="34">
        <v>9</v>
      </c>
      <c r="AC59" s="34"/>
      <c r="AD59" s="123"/>
      <c r="AE59" s="123">
        <v>9</v>
      </c>
      <c r="AF59" s="123"/>
      <c r="AG59" s="123"/>
      <c r="AH59" s="123">
        <v>9</v>
      </c>
      <c r="AI59" s="123"/>
      <c r="AJ59" s="123"/>
      <c r="AK59" s="213">
        <f t="shared" si="0"/>
        <v>0.84545454545454546</v>
      </c>
      <c r="AL59" s="34"/>
      <c r="AM59" s="34"/>
    </row>
    <row r="60" spans="1:39" s="36" customFormat="1" x14ac:dyDescent="0.2">
      <c r="A60" s="269"/>
      <c r="B60" s="120" t="s">
        <v>148</v>
      </c>
      <c r="C60" s="263"/>
      <c r="D60" s="34">
        <v>6</v>
      </c>
      <c r="E60" s="34"/>
      <c r="F60" s="34"/>
      <c r="G60" s="34">
        <v>6</v>
      </c>
      <c r="H60" s="34"/>
      <c r="I60" s="34"/>
      <c r="J60" s="34">
        <v>6</v>
      </c>
      <c r="K60" s="34"/>
      <c r="L60" s="34"/>
      <c r="M60" s="34">
        <v>8</v>
      </c>
      <c r="N60" s="34"/>
      <c r="O60" s="34"/>
      <c r="P60" s="34">
        <v>7</v>
      </c>
      <c r="Q60" s="34"/>
      <c r="R60" s="34"/>
      <c r="S60" s="34">
        <v>6</v>
      </c>
      <c r="T60" s="34"/>
      <c r="U60" s="34"/>
      <c r="V60" s="34">
        <v>8</v>
      </c>
      <c r="W60" s="34"/>
      <c r="X60" s="34"/>
      <c r="Y60" s="34">
        <v>7</v>
      </c>
      <c r="Z60" s="34"/>
      <c r="AA60" s="34"/>
      <c r="AB60" s="34">
        <v>6</v>
      </c>
      <c r="AC60" s="34"/>
      <c r="AD60" s="123"/>
      <c r="AE60" s="123">
        <v>7</v>
      </c>
      <c r="AF60" s="123"/>
      <c r="AG60" s="123"/>
      <c r="AH60" s="123">
        <v>8</v>
      </c>
      <c r="AI60" s="123"/>
      <c r="AJ60" s="123"/>
      <c r="AK60" s="213">
        <f t="shared" si="0"/>
        <v>0.68181818181818188</v>
      </c>
      <c r="AL60" s="34"/>
      <c r="AM60" s="34"/>
    </row>
    <row r="61" spans="1:39" s="36" customFormat="1" x14ac:dyDescent="0.2">
      <c r="A61" s="269"/>
      <c r="B61" s="120" t="s">
        <v>149</v>
      </c>
      <c r="C61" s="263"/>
      <c r="D61" s="34">
        <v>4</v>
      </c>
      <c r="E61" s="34"/>
      <c r="F61" s="34"/>
      <c r="G61" s="34">
        <v>5</v>
      </c>
      <c r="H61" s="34"/>
      <c r="I61" s="34"/>
      <c r="J61" s="34">
        <v>7</v>
      </c>
      <c r="K61" s="34"/>
      <c r="L61" s="34"/>
      <c r="M61" s="34">
        <v>8</v>
      </c>
      <c r="N61" s="34"/>
      <c r="O61" s="34"/>
      <c r="P61" s="34">
        <v>6</v>
      </c>
      <c r="Q61" s="34"/>
      <c r="R61" s="34"/>
      <c r="S61" s="34">
        <v>6</v>
      </c>
      <c r="T61" s="34"/>
      <c r="U61" s="34"/>
      <c r="V61" s="34">
        <v>8</v>
      </c>
      <c r="W61" s="34"/>
      <c r="X61" s="34"/>
      <c r="Y61" s="34">
        <v>6</v>
      </c>
      <c r="Z61" s="34"/>
      <c r="AA61" s="34"/>
      <c r="AB61" s="34">
        <v>7</v>
      </c>
      <c r="AC61" s="34"/>
      <c r="AD61" s="123"/>
      <c r="AE61" s="123">
        <v>9</v>
      </c>
      <c r="AF61" s="123"/>
      <c r="AG61" s="123"/>
      <c r="AH61" s="123">
        <v>9</v>
      </c>
      <c r="AI61" s="123"/>
      <c r="AJ61" s="123"/>
      <c r="AK61" s="213">
        <f t="shared" si="0"/>
        <v>0.68181818181818188</v>
      </c>
      <c r="AL61" s="34"/>
      <c r="AM61" s="34"/>
    </row>
    <row r="62" spans="1:39" s="36" customFormat="1" x14ac:dyDescent="0.2">
      <c r="A62" s="270"/>
      <c r="B62" s="120" t="s">
        <v>150</v>
      </c>
      <c r="C62" s="264"/>
      <c r="D62" s="34">
        <v>9</v>
      </c>
      <c r="E62" s="34"/>
      <c r="F62" s="34"/>
      <c r="G62" s="34">
        <v>9</v>
      </c>
      <c r="H62" s="34"/>
      <c r="I62" s="34"/>
      <c r="J62" s="34">
        <v>9</v>
      </c>
      <c r="K62" s="34"/>
      <c r="L62" s="34"/>
      <c r="M62" s="34">
        <v>9</v>
      </c>
      <c r="N62" s="34"/>
      <c r="O62" s="34"/>
      <c r="P62" s="34">
        <v>9</v>
      </c>
      <c r="Q62" s="34"/>
      <c r="R62" s="34"/>
      <c r="S62" s="34">
        <v>9</v>
      </c>
      <c r="T62" s="34"/>
      <c r="U62" s="34"/>
      <c r="V62" s="34">
        <v>9</v>
      </c>
      <c r="W62" s="34"/>
      <c r="X62" s="34"/>
      <c r="Y62" s="34">
        <v>9</v>
      </c>
      <c r="Z62" s="34"/>
      <c r="AA62" s="34"/>
      <c r="AB62" s="34">
        <v>10</v>
      </c>
      <c r="AC62" s="34"/>
      <c r="AD62" s="123"/>
      <c r="AE62" s="123">
        <v>9</v>
      </c>
      <c r="AF62" s="123"/>
      <c r="AG62" s="123"/>
      <c r="AH62" s="123">
        <v>10</v>
      </c>
      <c r="AI62" s="123"/>
      <c r="AJ62" s="123"/>
      <c r="AK62" s="213">
        <f t="shared" si="0"/>
        <v>0.91818181818181821</v>
      </c>
      <c r="AL62" s="34"/>
      <c r="AM62" s="34"/>
    </row>
    <row r="63" spans="1:39" s="36" customFormat="1" ht="15.75" x14ac:dyDescent="0.2">
      <c r="A63" s="74"/>
      <c r="B63" s="237" t="s">
        <v>211</v>
      </c>
      <c r="C63" s="249"/>
      <c r="D63" s="154">
        <f>AVERAGE(D57:D62)/10</f>
        <v>0.65</v>
      </c>
      <c r="E63" s="154"/>
      <c r="F63" s="154"/>
      <c r="G63" s="154">
        <f>AVERAGE(G57:G62)/10</f>
        <v>0.71666666666666667</v>
      </c>
      <c r="H63" s="154"/>
      <c r="I63" s="154"/>
      <c r="J63" s="154">
        <f>AVERAGE(J57:J62)/10</f>
        <v>0.73333333333333328</v>
      </c>
      <c r="K63" s="154"/>
      <c r="L63" s="154"/>
      <c r="M63" s="154">
        <f>AVERAGE(M57:M62)/10</f>
        <v>0.86666666666666659</v>
      </c>
      <c r="N63" s="154"/>
      <c r="O63" s="154"/>
      <c r="P63" s="154">
        <f>AVERAGE(P57:P62)/10</f>
        <v>0.75</v>
      </c>
      <c r="Q63" s="154"/>
      <c r="R63" s="154"/>
      <c r="S63" s="154">
        <f>AVERAGE(S57:S62)/10</f>
        <v>0.68333333333333335</v>
      </c>
      <c r="T63" s="154"/>
      <c r="U63" s="154"/>
      <c r="V63" s="154">
        <f>AVERAGE(V57:V62)/10</f>
        <v>0.83333333333333337</v>
      </c>
      <c r="W63" s="154"/>
      <c r="X63" s="154"/>
      <c r="Y63" s="154">
        <f>AVERAGE(Y57:Y62)/10</f>
        <v>0.73333333333333328</v>
      </c>
      <c r="Z63" s="154"/>
      <c r="AA63" s="154"/>
      <c r="AB63" s="154">
        <f>AVERAGE(AB57:AB62)/10</f>
        <v>0.78333333333333333</v>
      </c>
      <c r="AC63" s="154"/>
      <c r="AD63" s="154"/>
      <c r="AE63" s="154">
        <f>AVERAGE(AE57:AE62)/10</f>
        <v>0.81666666666666665</v>
      </c>
      <c r="AF63" s="154"/>
      <c r="AG63" s="154"/>
      <c r="AH63" s="154">
        <f>AVERAGE(AH57:AH62)/10</f>
        <v>0.88333333333333341</v>
      </c>
      <c r="AI63" s="154"/>
      <c r="AJ63" s="154"/>
      <c r="AK63" s="213">
        <f>AVERAGE(AK57:AK62)</f>
        <v>0.76818181818181808</v>
      </c>
      <c r="AL63" s="121"/>
      <c r="AM63" s="121"/>
    </row>
    <row r="64" spans="1:39" s="36" customFormat="1" ht="15.75" x14ac:dyDescent="0.25">
      <c r="A64" s="74"/>
      <c r="B64" s="238" t="s">
        <v>214</v>
      </c>
      <c r="C64" s="41"/>
      <c r="D64" s="154">
        <f>AVERAGE(D59,D62)/10</f>
        <v>0.8</v>
      </c>
      <c r="E64" s="154"/>
      <c r="F64" s="154"/>
      <c r="G64" s="154">
        <f>AVERAGE(G59,G62)/10</f>
        <v>0.9</v>
      </c>
      <c r="H64" s="154"/>
      <c r="I64" s="154"/>
      <c r="J64" s="154">
        <f>AVERAGE(J59,J62)/10</f>
        <v>0.85</v>
      </c>
      <c r="K64" s="154"/>
      <c r="L64" s="154"/>
      <c r="M64" s="154">
        <f>AVERAGE(M59,M62)/10</f>
        <v>0.95</v>
      </c>
      <c r="N64" s="154"/>
      <c r="O64" s="154"/>
      <c r="P64" s="154">
        <f>AVERAGE(P59,P62)/10</f>
        <v>0.85</v>
      </c>
      <c r="Q64" s="154"/>
      <c r="R64" s="154"/>
      <c r="S64" s="154">
        <f>AVERAGE(S59,S62)/10</f>
        <v>0.85</v>
      </c>
      <c r="T64" s="154"/>
      <c r="U64" s="154"/>
      <c r="V64" s="154">
        <f>AVERAGE(V59,V62)/10</f>
        <v>0.85</v>
      </c>
      <c r="W64" s="154"/>
      <c r="X64" s="154"/>
      <c r="Y64" s="154">
        <f>AVERAGE(Y59,Y62)/10</f>
        <v>0.85</v>
      </c>
      <c r="Z64" s="154"/>
      <c r="AA64" s="154"/>
      <c r="AB64" s="154">
        <f>AVERAGE(AB59,AB62)/10</f>
        <v>0.95</v>
      </c>
      <c r="AC64" s="154"/>
      <c r="AD64" s="154"/>
      <c r="AE64" s="154">
        <f>AVERAGE(AE59,AE62)/10</f>
        <v>0.9</v>
      </c>
      <c r="AF64" s="154"/>
      <c r="AG64" s="154"/>
      <c r="AH64" s="154">
        <f>AVERAGE(AH59,AH62)/10</f>
        <v>0.95</v>
      </c>
      <c r="AI64" s="154"/>
      <c r="AJ64" s="154"/>
      <c r="AK64" s="222">
        <f>AVERAGE(AK59,AK62)</f>
        <v>0.88181818181818183</v>
      </c>
      <c r="AL64" s="121"/>
      <c r="AM64" s="121"/>
    </row>
    <row r="65" spans="1:39" s="36" customFormat="1" ht="15" customHeight="1" x14ac:dyDescent="0.2">
      <c r="A65" s="268" t="s">
        <v>204</v>
      </c>
      <c r="B65" s="120" t="s">
        <v>181</v>
      </c>
      <c r="C65" s="265" t="s">
        <v>222</v>
      </c>
      <c r="D65" s="165">
        <v>9</v>
      </c>
      <c r="E65" s="166"/>
      <c r="F65" s="166"/>
      <c r="G65" s="166">
        <v>8</v>
      </c>
      <c r="H65" s="166"/>
      <c r="I65" s="166"/>
      <c r="J65" s="166">
        <v>8</v>
      </c>
      <c r="K65" s="166"/>
      <c r="L65" s="166"/>
      <c r="M65" s="166">
        <v>9</v>
      </c>
      <c r="N65" s="166"/>
      <c r="O65" s="166"/>
      <c r="P65" s="166">
        <v>9</v>
      </c>
      <c r="Q65" s="166"/>
      <c r="R65" s="166"/>
      <c r="S65" s="166">
        <v>9</v>
      </c>
      <c r="T65" s="166"/>
      <c r="U65" s="166"/>
      <c r="V65" s="166">
        <v>8</v>
      </c>
      <c r="W65" s="166"/>
      <c r="X65" s="166"/>
      <c r="Y65" s="166">
        <v>7</v>
      </c>
      <c r="Z65" s="166"/>
      <c r="AA65" s="166"/>
      <c r="AB65" s="166">
        <v>8</v>
      </c>
      <c r="AC65" s="166"/>
      <c r="AD65" s="167"/>
      <c r="AE65" s="139">
        <v>10</v>
      </c>
      <c r="AF65" s="168"/>
      <c r="AG65" s="169"/>
      <c r="AH65" s="166">
        <v>9</v>
      </c>
      <c r="AI65" s="166"/>
      <c r="AJ65" s="170"/>
      <c r="AK65" s="213">
        <f t="shared" si="0"/>
        <v>0.8545454545454545</v>
      </c>
      <c r="AL65" s="171"/>
      <c r="AM65" s="170"/>
    </row>
    <row r="66" spans="1:39" s="36" customFormat="1" ht="15" customHeight="1" x14ac:dyDescent="0.2">
      <c r="A66" s="269"/>
      <c r="B66" s="124" t="s">
        <v>182</v>
      </c>
      <c r="C66" s="266"/>
      <c r="D66" s="172">
        <v>9</v>
      </c>
      <c r="E66" s="173"/>
      <c r="F66" s="173"/>
      <c r="G66" s="173">
        <v>7</v>
      </c>
      <c r="H66" s="173"/>
      <c r="I66" s="173"/>
      <c r="J66" s="173">
        <v>7</v>
      </c>
      <c r="K66" s="173"/>
      <c r="L66" s="173"/>
      <c r="M66" s="173">
        <v>8</v>
      </c>
      <c r="N66" s="173"/>
      <c r="O66" s="173"/>
      <c r="P66" s="173">
        <v>8</v>
      </c>
      <c r="Q66" s="173"/>
      <c r="R66" s="173"/>
      <c r="S66" s="173">
        <v>8</v>
      </c>
      <c r="T66" s="173"/>
      <c r="U66" s="173"/>
      <c r="V66" s="173">
        <v>7</v>
      </c>
      <c r="W66" s="173"/>
      <c r="X66" s="173"/>
      <c r="Y66" s="173">
        <v>7</v>
      </c>
      <c r="Z66" s="173"/>
      <c r="AA66" s="173"/>
      <c r="AB66" s="173">
        <v>9</v>
      </c>
      <c r="AC66" s="173"/>
      <c r="AD66" s="174"/>
      <c r="AE66" s="175">
        <v>7</v>
      </c>
      <c r="AF66" s="175"/>
      <c r="AG66" s="176"/>
      <c r="AH66" s="138">
        <v>10</v>
      </c>
      <c r="AI66" s="176"/>
      <c r="AJ66" s="177"/>
      <c r="AK66" s="213">
        <f t="shared" si="0"/>
        <v>0.79090909090909089</v>
      </c>
      <c r="AL66" s="178"/>
      <c r="AM66" s="177"/>
    </row>
    <row r="67" spans="1:39" s="36" customFormat="1" ht="15" customHeight="1" x14ac:dyDescent="0.2">
      <c r="A67" s="269"/>
      <c r="B67" s="124" t="s">
        <v>183</v>
      </c>
      <c r="C67" s="266"/>
      <c r="D67" s="172">
        <v>7</v>
      </c>
      <c r="E67" s="173"/>
      <c r="F67" s="173"/>
      <c r="G67" s="173">
        <v>7</v>
      </c>
      <c r="H67" s="173"/>
      <c r="I67" s="173"/>
      <c r="J67" s="173">
        <v>6</v>
      </c>
      <c r="K67" s="173"/>
      <c r="L67" s="173"/>
      <c r="M67" s="173">
        <v>8</v>
      </c>
      <c r="N67" s="173"/>
      <c r="O67" s="173"/>
      <c r="P67" s="173">
        <v>8</v>
      </c>
      <c r="Q67" s="173"/>
      <c r="R67" s="173"/>
      <c r="S67" s="173">
        <v>7</v>
      </c>
      <c r="T67" s="173"/>
      <c r="U67" s="173"/>
      <c r="V67" s="173">
        <v>6</v>
      </c>
      <c r="W67" s="173"/>
      <c r="X67" s="173"/>
      <c r="Y67" s="173">
        <v>6</v>
      </c>
      <c r="Z67" s="173"/>
      <c r="AA67" s="173"/>
      <c r="AB67" s="173">
        <v>8</v>
      </c>
      <c r="AC67" s="173"/>
      <c r="AD67" s="174"/>
      <c r="AE67" s="175">
        <v>8</v>
      </c>
      <c r="AF67" s="175"/>
      <c r="AG67" s="176"/>
      <c r="AH67" s="173">
        <v>9</v>
      </c>
      <c r="AI67" s="173"/>
      <c r="AJ67" s="177"/>
      <c r="AK67" s="213">
        <f t="shared" si="0"/>
        <v>0.72727272727272729</v>
      </c>
      <c r="AL67" s="178"/>
      <c r="AM67" s="177"/>
    </row>
    <row r="68" spans="1:39" s="36" customFormat="1" ht="15" customHeight="1" x14ac:dyDescent="0.2">
      <c r="A68" s="269"/>
      <c r="B68" s="124" t="s">
        <v>184</v>
      </c>
      <c r="C68" s="266"/>
      <c r="D68" s="172">
        <v>8</v>
      </c>
      <c r="E68" s="173"/>
      <c r="F68" s="173"/>
      <c r="G68" s="173">
        <v>5</v>
      </c>
      <c r="H68" s="173"/>
      <c r="I68" s="173"/>
      <c r="J68" s="173">
        <v>5</v>
      </c>
      <c r="K68" s="173"/>
      <c r="L68" s="173"/>
      <c r="M68" s="173">
        <v>6</v>
      </c>
      <c r="N68" s="173"/>
      <c r="O68" s="173"/>
      <c r="P68" s="173">
        <v>7</v>
      </c>
      <c r="Q68" s="173"/>
      <c r="R68" s="173"/>
      <c r="S68" s="173">
        <v>6</v>
      </c>
      <c r="T68" s="173"/>
      <c r="U68" s="173"/>
      <c r="V68" s="173">
        <v>6</v>
      </c>
      <c r="W68" s="173"/>
      <c r="X68" s="173"/>
      <c r="Y68" s="173">
        <v>6</v>
      </c>
      <c r="Z68" s="173"/>
      <c r="AA68" s="173"/>
      <c r="AB68" s="173">
        <v>7</v>
      </c>
      <c r="AC68" s="173"/>
      <c r="AD68" s="174"/>
      <c r="AE68" s="175">
        <v>7</v>
      </c>
      <c r="AF68" s="175"/>
      <c r="AG68" s="176"/>
      <c r="AH68" s="173">
        <v>9</v>
      </c>
      <c r="AI68" s="173"/>
      <c r="AJ68" s="177"/>
      <c r="AK68" s="213">
        <f t="shared" si="0"/>
        <v>0.65454545454545454</v>
      </c>
      <c r="AL68" s="178"/>
      <c r="AM68" s="177"/>
    </row>
    <row r="69" spans="1:39" s="36" customFormat="1" ht="15" customHeight="1" x14ac:dyDescent="0.2">
      <c r="A69" s="269"/>
      <c r="B69" s="124" t="s">
        <v>185</v>
      </c>
      <c r="C69" s="266"/>
      <c r="D69" s="172">
        <v>7</v>
      </c>
      <c r="E69" s="172"/>
      <c r="F69" s="172"/>
      <c r="G69" s="172">
        <v>7</v>
      </c>
      <c r="H69" s="172"/>
      <c r="I69" s="172"/>
      <c r="J69" s="172">
        <v>7</v>
      </c>
      <c r="K69" s="172"/>
      <c r="L69" s="172"/>
      <c r="M69" s="172">
        <v>7</v>
      </c>
      <c r="N69" s="172"/>
      <c r="O69" s="172"/>
      <c r="P69" s="172">
        <v>8</v>
      </c>
      <c r="Q69" s="172"/>
      <c r="R69" s="172"/>
      <c r="S69" s="172">
        <v>6</v>
      </c>
      <c r="T69" s="172"/>
      <c r="U69" s="172"/>
      <c r="V69" s="172">
        <v>7</v>
      </c>
      <c r="W69" s="172"/>
      <c r="X69" s="172"/>
      <c r="Y69" s="172">
        <v>6</v>
      </c>
      <c r="Z69" s="172"/>
      <c r="AA69" s="172"/>
      <c r="AB69" s="172">
        <v>7</v>
      </c>
      <c r="AC69" s="172"/>
      <c r="AD69" s="179"/>
      <c r="AE69" s="180">
        <v>7</v>
      </c>
      <c r="AF69" s="180"/>
      <c r="AG69" s="181"/>
      <c r="AH69" s="172">
        <v>8</v>
      </c>
      <c r="AI69" s="172"/>
      <c r="AJ69" s="182"/>
      <c r="AK69" s="213">
        <f t="shared" si="0"/>
        <v>0.7</v>
      </c>
      <c r="AL69" s="183"/>
      <c r="AM69" s="177"/>
    </row>
    <row r="70" spans="1:39" s="36" customFormat="1" ht="15" customHeight="1" x14ac:dyDescent="0.2">
      <c r="A70" s="270"/>
      <c r="B70" s="124" t="s">
        <v>186</v>
      </c>
      <c r="C70" s="267"/>
      <c r="D70" s="172">
        <v>9</v>
      </c>
      <c r="E70" s="172"/>
      <c r="F70" s="172"/>
      <c r="G70" s="172">
        <v>8</v>
      </c>
      <c r="H70" s="172"/>
      <c r="I70" s="172"/>
      <c r="J70" s="172">
        <v>9</v>
      </c>
      <c r="K70" s="172"/>
      <c r="L70" s="172"/>
      <c r="M70" s="172">
        <v>9</v>
      </c>
      <c r="N70" s="172"/>
      <c r="O70" s="172"/>
      <c r="P70" s="172">
        <v>9</v>
      </c>
      <c r="Q70" s="172"/>
      <c r="R70" s="172"/>
      <c r="S70" s="172">
        <v>9</v>
      </c>
      <c r="T70" s="172"/>
      <c r="U70" s="172"/>
      <c r="V70" s="172">
        <v>8</v>
      </c>
      <c r="W70" s="172"/>
      <c r="X70" s="172"/>
      <c r="Y70" s="172">
        <v>8</v>
      </c>
      <c r="Z70" s="172"/>
      <c r="AA70" s="172"/>
      <c r="AB70" s="172">
        <v>8</v>
      </c>
      <c r="AC70" s="172"/>
      <c r="AD70" s="179"/>
      <c r="AE70" s="139">
        <v>10</v>
      </c>
      <c r="AF70" s="180"/>
      <c r="AG70" s="181"/>
      <c r="AH70" s="172">
        <v>9</v>
      </c>
      <c r="AI70" s="172"/>
      <c r="AJ70" s="182"/>
      <c r="AK70" s="213">
        <f t="shared" si="0"/>
        <v>0.87272727272727268</v>
      </c>
      <c r="AL70" s="183"/>
      <c r="AM70" s="177"/>
    </row>
    <row r="71" spans="1:39" s="36" customFormat="1" ht="16.5" customHeight="1" x14ac:dyDescent="0.25">
      <c r="A71" s="74"/>
      <c r="B71" s="237" t="s">
        <v>211</v>
      </c>
      <c r="C71" s="164"/>
      <c r="D71" s="154">
        <f>AVERAGE(D65:D70)/10</f>
        <v>0.81666666666666665</v>
      </c>
      <c r="E71" s="154"/>
      <c r="F71" s="154"/>
      <c r="G71" s="154">
        <f>AVERAGE(G65:G70)/10</f>
        <v>0.7</v>
      </c>
      <c r="H71" s="154"/>
      <c r="I71" s="154"/>
      <c r="J71" s="154">
        <f>AVERAGE(J65:J70)/10</f>
        <v>0.7</v>
      </c>
      <c r="K71" s="154"/>
      <c r="L71" s="154"/>
      <c r="M71" s="154">
        <f>AVERAGE(M65:M70)/10</f>
        <v>0.78333333333333333</v>
      </c>
      <c r="N71" s="154"/>
      <c r="O71" s="154"/>
      <c r="P71" s="154">
        <f>AVERAGE(P65:P70)/10</f>
        <v>0.81666666666666665</v>
      </c>
      <c r="Q71" s="154"/>
      <c r="R71" s="154"/>
      <c r="S71" s="154">
        <f>AVERAGE(S65:S70)/10</f>
        <v>0.75</v>
      </c>
      <c r="T71" s="154"/>
      <c r="U71" s="154"/>
      <c r="V71" s="154">
        <f>AVERAGE(V65:V70)/10</f>
        <v>0.7</v>
      </c>
      <c r="W71" s="154"/>
      <c r="X71" s="154"/>
      <c r="Y71" s="154">
        <f>AVERAGE(Y65:Y70)/10</f>
        <v>0.66666666666666674</v>
      </c>
      <c r="Z71" s="154"/>
      <c r="AA71" s="154"/>
      <c r="AB71" s="154">
        <f>AVERAGE(AB65:AB70)/10</f>
        <v>0.78333333333333333</v>
      </c>
      <c r="AC71" s="154"/>
      <c r="AD71" s="154"/>
      <c r="AE71" s="154">
        <f>AVERAGE(AE65:AE70)/10</f>
        <v>0.81666666666666665</v>
      </c>
      <c r="AF71" s="154"/>
      <c r="AG71" s="154"/>
      <c r="AH71" s="154">
        <f>AVERAGE(AH65:AH70)/10</f>
        <v>0.9</v>
      </c>
      <c r="AI71" s="154"/>
      <c r="AJ71" s="154"/>
      <c r="AK71" s="213">
        <f>AVERAGE(AK65:AK70)</f>
        <v>0.76666666666666672</v>
      </c>
      <c r="AL71" s="183"/>
      <c r="AM71" s="177"/>
    </row>
    <row r="72" spans="1:39" s="36" customFormat="1" ht="16.5" customHeight="1" x14ac:dyDescent="0.25">
      <c r="A72" s="74"/>
      <c r="B72" s="238" t="s">
        <v>213</v>
      </c>
      <c r="C72" s="164"/>
      <c r="D72" s="154">
        <f>AVERAGE(D66,D67,D70)/10</f>
        <v>0.83333333333333337</v>
      </c>
      <c r="E72" s="154"/>
      <c r="F72" s="154"/>
      <c r="G72" s="154">
        <f>AVERAGE(G66,G67,G70)/10</f>
        <v>0.73333333333333328</v>
      </c>
      <c r="H72" s="154"/>
      <c r="I72" s="154"/>
      <c r="J72" s="154">
        <f>AVERAGE(J66,J67,J70)/10</f>
        <v>0.73333333333333328</v>
      </c>
      <c r="K72" s="154"/>
      <c r="L72" s="154"/>
      <c r="M72" s="154">
        <f>AVERAGE(M66,M67,M70)/10</f>
        <v>0.83333333333333337</v>
      </c>
      <c r="N72" s="154"/>
      <c r="O72" s="154"/>
      <c r="P72" s="154">
        <f>AVERAGE(P66,P67,P70)/10</f>
        <v>0.83333333333333337</v>
      </c>
      <c r="Q72" s="154"/>
      <c r="R72" s="154"/>
      <c r="S72" s="154">
        <f>AVERAGE(S66,S67,S70)/10</f>
        <v>0.8</v>
      </c>
      <c r="T72" s="154"/>
      <c r="U72" s="154"/>
      <c r="V72" s="154">
        <f>AVERAGE(V66,V67,V70)/10</f>
        <v>0.7</v>
      </c>
      <c r="W72" s="154"/>
      <c r="X72" s="154"/>
      <c r="Y72" s="154">
        <f>AVERAGE(Y66,Y67,Y70)/10</f>
        <v>0.7</v>
      </c>
      <c r="Z72" s="154"/>
      <c r="AA72" s="154"/>
      <c r="AB72" s="154">
        <f>AVERAGE(AB66,AB67,AB70)/10</f>
        <v>0.83333333333333337</v>
      </c>
      <c r="AC72" s="154"/>
      <c r="AD72" s="154"/>
      <c r="AE72" s="154">
        <f>AVERAGE(AE66,AE67,AE70)/10</f>
        <v>0.83333333333333337</v>
      </c>
      <c r="AF72" s="154"/>
      <c r="AG72" s="154"/>
      <c r="AH72" s="154">
        <f>AVERAGE(AH66,AH67,AH70)/10</f>
        <v>0.93333333333333335</v>
      </c>
      <c r="AI72" s="154"/>
      <c r="AJ72" s="154"/>
      <c r="AK72" s="222">
        <f>AVERAGE(AK66,AK67,AK70)</f>
        <v>0.79696969696969688</v>
      </c>
      <c r="AL72" s="183"/>
      <c r="AM72" s="177"/>
    </row>
    <row r="73" spans="1:39" s="36" customFormat="1" x14ac:dyDescent="0.2">
      <c r="A73" s="268" t="s">
        <v>205</v>
      </c>
      <c r="B73" s="184" t="s">
        <v>187</v>
      </c>
      <c r="C73" s="262" t="s">
        <v>222</v>
      </c>
      <c r="D73" s="34">
        <v>7</v>
      </c>
      <c r="E73" s="34"/>
      <c r="F73" s="34"/>
      <c r="G73" s="34">
        <v>8</v>
      </c>
      <c r="H73" s="34"/>
      <c r="I73" s="34"/>
      <c r="J73" s="34">
        <v>7</v>
      </c>
      <c r="K73" s="34"/>
      <c r="L73" s="34"/>
      <c r="M73" s="34">
        <v>8</v>
      </c>
      <c r="N73" s="34"/>
      <c r="O73" s="34"/>
      <c r="P73" s="34">
        <v>7</v>
      </c>
      <c r="Q73" s="34"/>
      <c r="R73" s="34"/>
      <c r="S73" s="34">
        <v>9</v>
      </c>
      <c r="T73" s="34"/>
      <c r="U73" s="34"/>
      <c r="V73" s="34">
        <v>9</v>
      </c>
      <c r="W73" s="34"/>
      <c r="X73" s="34"/>
      <c r="Y73" s="34">
        <v>6</v>
      </c>
      <c r="Z73" s="34"/>
      <c r="AA73" s="34"/>
      <c r="AB73" s="34">
        <v>8</v>
      </c>
      <c r="AC73" s="34"/>
      <c r="AD73" s="123"/>
      <c r="AE73" s="123">
        <v>9</v>
      </c>
      <c r="AF73" s="123"/>
      <c r="AG73" s="123"/>
      <c r="AH73" s="123"/>
      <c r="AI73" s="123"/>
      <c r="AJ73" s="123"/>
      <c r="AK73" s="213">
        <f t="shared" si="0"/>
        <v>0.70909090909090911</v>
      </c>
      <c r="AL73" s="34"/>
      <c r="AM73" s="34"/>
    </row>
    <row r="74" spans="1:39" s="36" customFormat="1" x14ac:dyDescent="0.2">
      <c r="A74" s="269"/>
      <c r="B74" s="120" t="s">
        <v>188</v>
      </c>
      <c r="C74" s="263"/>
      <c r="D74" s="34">
        <v>9</v>
      </c>
      <c r="E74" s="34"/>
      <c r="F74" s="34"/>
      <c r="G74" s="34">
        <v>8</v>
      </c>
      <c r="H74" s="34"/>
      <c r="I74" s="34"/>
      <c r="J74" s="34">
        <v>8</v>
      </c>
      <c r="K74" s="34"/>
      <c r="L74" s="34"/>
      <c r="M74" s="34">
        <v>9</v>
      </c>
      <c r="N74" s="34"/>
      <c r="O74" s="34"/>
      <c r="P74" s="34">
        <v>9</v>
      </c>
      <c r="Q74" s="34"/>
      <c r="R74" s="34"/>
      <c r="S74" s="34">
        <v>9</v>
      </c>
      <c r="T74" s="34"/>
      <c r="U74" s="34"/>
      <c r="V74" s="34">
        <v>8</v>
      </c>
      <c r="W74" s="34"/>
      <c r="X74" s="34"/>
      <c r="Y74" s="34">
        <v>8</v>
      </c>
      <c r="Z74" s="34"/>
      <c r="AA74" s="34"/>
      <c r="AB74" s="34">
        <v>8</v>
      </c>
      <c r="AC74" s="34"/>
      <c r="AD74" s="123"/>
      <c r="AE74" s="123">
        <v>8</v>
      </c>
      <c r="AF74" s="123"/>
      <c r="AG74" s="123"/>
      <c r="AH74" s="123">
        <v>9</v>
      </c>
      <c r="AI74" s="123"/>
      <c r="AJ74" s="123"/>
      <c r="AK74" s="213">
        <f t="shared" si="0"/>
        <v>0.84545454545454546</v>
      </c>
      <c r="AL74" s="34"/>
      <c r="AM74" s="34"/>
    </row>
    <row r="75" spans="1:39" s="36" customFormat="1" x14ac:dyDescent="0.2">
      <c r="A75" s="269"/>
      <c r="B75" s="185" t="s">
        <v>189</v>
      </c>
      <c r="C75" s="263"/>
      <c r="D75" s="34">
        <v>9</v>
      </c>
      <c r="E75" s="34"/>
      <c r="F75" s="34"/>
      <c r="G75" s="34">
        <v>9</v>
      </c>
      <c r="H75" s="34"/>
      <c r="I75" s="34"/>
      <c r="J75" s="34">
        <v>9</v>
      </c>
      <c r="K75" s="34"/>
      <c r="L75" s="34"/>
      <c r="M75" s="34">
        <v>10</v>
      </c>
      <c r="N75" s="34"/>
      <c r="O75" s="34"/>
      <c r="P75" s="34">
        <v>9</v>
      </c>
      <c r="Q75" s="34"/>
      <c r="R75" s="34"/>
      <c r="S75" s="34">
        <v>10</v>
      </c>
      <c r="T75" s="34"/>
      <c r="U75" s="34"/>
      <c r="V75" s="34">
        <v>9</v>
      </c>
      <c r="W75" s="34"/>
      <c r="X75" s="34"/>
      <c r="Y75" s="34">
        <v>8</v>
      </c>
      <c r="Z75" s="34"/>
      <c r="AA75" s="34"/>
      <c r="AB75" s="34">
        <v>10</v>
      </c>
      <c r="AC75" s="34"/>
      <c r="AD75" s="123"/>
      <c r="AE75" s="123">
        <v>9</v>
      </c>
      <c r="AF75" s="123"/>
      <c r="AG75" s="123"/>
      <c r="AH75" s="123">
        <v>8</v>
      </c>
      <c r="AI75" s="123"/>
      <c r="AJ75" s="123"/>
      <c r="AK75" s="213">
        <f>((D75+G75+J75+M75+P75+S75+V75+Y75+AB75+AE75+AH75)/11)/10</f>
        <v>0.90909090909090917</v>
      </c>
      <c r="AL75" s="34"/>
      <c r="AM75" s="34"/>
    </row>
    <row r="76" spans="1:39" s="36" customFormat="1" x14ac:dyDescent="0.2">
      <c r="A76" s="269"/>
      <c r="B76" s="120" t="s">
        <v>190</v>
      </c>
      <c r="C76" s="263"/>
      <c r="D76" s="34">
        <v>7</v>
      </c>
      <c r="E76" s="34"/>
      <c r="F76" s="34"/>
      <c r="G76" s="34">
        <v>8</v>
      </c>
      <c r="H76" s="34"/>
      <c r="I76" s="34"/>
      <c r="J76" s="34">
        <v>8</v>
      </c>
      <c r="K76" s="34"/>
      <c r="L76" s="34"/>
      <c r="M76" s="34">
        <v>9</v>
      </c>
      <c r="N76" s="34"/>
      <c r="O76" s="34"/>
      <c r="P76" s="34">
        <v>8</v>
      </c>
      <c r="Q76" s="34"/>
      <c r="R76" s="34"/>
      <c r="S76" s="34">
        <v>9</v>
      </c>
      <c r="T76" s="34"/>
      <c r="U76" s="34"/>
      <c r="V76" s="34">
        <v>9</v>
      </c>
      <c r="W76" s="34"/>
      <c r="X76" s="34"/>
      <c r="Y76" s="34">
        <v>7</v>
      </c>
      <c r="Z76" s="34"/>
      <c r="AA76" s="34"/>
      <c r="AB76" s="34">
        <v>9</v>
      </c>
      <c r="AC76" s="34"/>
      <c r="AD76" s="123"/>
      <c r="AE76" s="123">
        <v>8</v>
      </c>
      <c r="AF76" s="123"/>
      <c r="AG76" s="123"/>
      <c r="AH76" s="123">
        <v>9</v>
      </c>
      <c r="AI76" s="123"/>
      <c r="AJ76" s="123"/>
      <c r="AK76" s="213">
        <f t="shared" si="0"/>
        <v>0.82727272727272738</v>
      </c>
      <c r="AL76" s="34"/>
      <c r="AM76" s="34"/>
    </row>
    <row r="77" spans="1:39" s="36" customFormat="1" x14ac:dyDescent="0.2">
      <c r="A77" s="270"/>
      <c r="B77" s="120" t="s">
        <v>191</v>
      </c>
      <c r="C77" s="264"/>
      <c r="D77" s="34">
        <v>9</v>
      </c>
      <c r="E77" s="34"/>
      <c r="F77" s="34"/>
      <c r="G77" s="34">
        <v>9</v>
      </c>
      <c r="H77" s="34"/>
      <c r="I77" s="34"/>
      <c r="J77" s="34">
        <v>9</v>
      </c>
      <c r="K77" s="34"/>
      <c r="L77" s="34"/>
      <c r="M77" s="34">
        <v>10</v>
      </c>
      <c r="N77" s="34"/>
      <c r="O77" s="34"/>
      <c r="P77" s="34">
        <v>9</v>
      </c>
      <c r="Q77" s="34"/>
      <c r="R77" s="34"/>
      <c r="S77" s="34">
        <v>8</v>
      </c>
      <c r="T77" s="34"/>
      <c r="U77" s="34"/>
      <c r="V77" s="34">
        <v>8</v>
      </c>
      <c r="W77" s="34"/>
      <c r="X77" s="34"/>
      <c r="Y77" s="34">
        <v>8</v>
      </c>
      <c r="Z77" s="34"/>
      <c r="AA77" s="34"/>
      <c r="AB77" s="34">
        <v>8</v>
      </c>
      <c r="AC77" s="34"/>
      <c r="AD77" s="123"/>
      <c r="AE77" s="123">
        <v>8</v>
      </c>
      <c r="AF77" s="123"/>
      <c r="AG77" s="123"/>
      <c r="AH77" s="123">
        <v>9</v>
      </c>
      <c r="AI77" s="123"/>
      <c r="AJ77" s="123"/>
      <c r="AK77" s="213">
        <f>((D77+G77+J77+M77+P77+S77+V77+Y77+AB77+AE77+AH77)/11)/10</f>
        <v>0.86363636363636365</v>
      </c>
      <c r="AL77" s="34"/>
      <c r="AM77" s="34"/>
    </row>
    <row r="78" spans="1:39" s="188" customFormat="1" ht="15.75" x14ac:dyDescent="0.2">
      <c r="A78" s="114"/>
      <c r="B78" s="237" t="s">
        <v>216</v>
      </c>
      <c r="C78" s="186"/>
      <c r="D78" s="187">
        <f>AVERAGE(D73:D77)/10</f>
        <v>0.82</v>
      </c>
      <c r="E78" s="187"/>
      <c r="F78" s="187"/>
      <c r="G78" s="187">
        <f>AVERAGE(G73:G77)/10</f>
        <v>0.84000000000000008</v>
      </c>
      <c r="H78" s="187"/>
      <c r="I78" s="187"/>
      <c r="J78" s="187">
        <f>AVERAGE(J73:J77)/10</f>
        <v>0.82</v>
      </c>
      <c r="K78" s="187"/>
      <c r="L78" s="187"/>
      <c r="M78" s="187">
        <f>AVERAGE(M73:M77)/10</f>
        <v>0.91999999999999993</v>
      </c>
      <c r="N78" s="187"/>
      <c r="O78" s="187"/>
      <c r="P78" s="187">
        <f>AVERAGE(P73:P77)/10</f>
        <v>0.84000000000000008</v>
      </c>
      <c r="Q78" s="187"/>
      <c r="R78" s="187"/>
      <c r="S78" s="187">
        <f>AVERAGE(S73:S77)/10</f>
        <v>0.9</v>
      </c>
      <c r="T78" s="187"/>
      <c r="U78" s="187"/>
      <c r="V78" s="187">
        <f>AVERAGE(V73:V77)/10</f>
        <v>0.86</v>
      </c>
      <c r="W78" s="187"/>
      <c r="X78" s="187"/>
      <c r="Y78" s="187">
        <f>AVERAGE(Y73:Y77)/10</f>
        <v>0.74</v>
      </c>
      <c r="Z78" s="187"/>
      <c r="AA78" s="187"/>
      <c r="AB78" s="187">
        <f>AVERAGE(AB73:AB77)/10</f>
        <v>0.86</v>
      </c>
      <c r="AC78" s="187"/>
      <c r="AD78" s="187"/>
      <c r="AE78" s="187">
        <f>AVERAGE(AE73:AE77)/10</f>
        <v>0.84000000000000008</v>
      </c>
      <c r="AF78" s="187"/>
      <c r="AG78" s="187"/>
      <c r="AH78" s="187">
        <f>AVERAGE(AH73:AH77)/10</f>
        <v>0.875</v>
      </c>
      <c r="AI78" s="187"/>
      <c r="AJ78" s="187"/>
      <c r="AK78" s="233">
        <f>AVERAGE(AK73:AK77)</f>
        <v>0.83090909090909082</v>
      </c>
      <c r="AL78" s="186"/>
      <c r="AM78" s="186"/>
    </row>
    <row r="79" spans="1:39" s="188" customFormat="1" ht="15.75" x14ac:dyDescent="0.25">
      <c r="A79" s="114"/>
      <c r="B79" s="238" t="s">
        <v>213</v>
      </c>
      <c r="C79" s="186"/>
      <c r="D79" s="187">
        <f>AVERAGE(D74,D75,D77)/10</f>
        <v>0.9</v>
      </c>
      <c r="E79" s="187"/>
      <c r="F79" s="187"/>
      <c r="G79" s="187">
        <f>AVERAGE(G74,G75,G77)/10</f>
        <v>0.86666666666666659</v>
      </c>
      <c r="H79" s="187"/>
      <c r="I79" s="187"/>
      <c r="J79" s="187">
        <f>AVERAGE(J74,J75,J77)/10</f>
        <v>0.86666666666666659</v>
      </c>
      <c r="K79" s="187"/>
      <c r="L79" s="187"/>
      <c r="M79" s="187">
        <f>AVERAGE(M74,M75,M77)/10</f>
        <v>0.96666666666666656</v>
      </c>
      <c r="N79" s="187"/>
      <c r="O79" s="187"/>
      <c r="P79" s="187">
        <f>AVERAGE(P74,P75,P77)/10</f>
        <v>0.9</v>
      </c>
      <c r="Q79" s="187"/>
      <c r="R79" s="187"/>
      <c r="S79" s="187">
        <f>AVERAGE(S74,S75,S77)/10</f>
        <v>0.9</v>
      </c>
      <c r="T79" s="187"/>
      <c r="U79" s="187"/>
      <c r="V79" s="187">
        <f>AVERAGE(V74,V75,V77)/10</f>
        <v>0.83333333333333337</v>
      </c>
      <c r="W79" s="187"/>
      <c r="X79" s="187"/>
      <c r="Y79" s="187">
        <f>AVERAGE(Y74,Y75,Y77)/10</f>
        <v>0.8</v>
      </c>
      <c r="Z79" s="187"/>
      <c r="AA79" s="187"/>
      <c r="AB79" s="187">
        <f>AVERAGE(AB74,AB75,AB77)/10</f>
        <v>0.86666666666666659</v>
      </c>
      <c r="AC79" s="187"/>
      <c r="AD79" s="187"/>
      <c r="AE79" s="187">
        <f>AVERAGE(AE74,AE75,AE77)/10</f>
        <v>0.83333333333333337</v>
      </c>
      <c r="AF79" s="187"/>
      <c r="AG79" s="187"/>
      <c r="AH79" s="187">
        <f>AVERAGE(AH74,AH75,AH77)/10</f>
        <v>0.86666666666666659</v>
      </c>
      <c r="AI79" s="187"/>
      <c r="AJ79" s="187"/>
      <c r="AK79" s="225">
        <f>AVERAGE(AK74,AK75,AK77)</f>
        <v>0.87272727272727268</v>
      </c>
      <c r="AL79" s="186"/>
      <c r="AM79" s="186"/>
    </row>
    <row r="80" spans="1:39" s="188" customFormat="1" ht="15.75" x14ac:dyDescent="0.2">
      <c r="A80" s="234"/>
      <c r="B80" s="237" t="s">
        <v>217</v>
      </c>
      <c r="C80" s="186"/>
      <c r="D80" s="214">
        <f>(D15+D23+D31+D47+D55+D63+D71+D78+D39)/9</f>
        <v>0.76148148148148154</v>
      </c>
      <c r="E80" s="225"/>
      <c r="F80" s="225"/>
      <c r="G80" s="225">
        <f t="shared" ref="G80:M80" si="13">(G15+G23+G31+G47+G55+G63+G71+G78+G39)/9</f>
        <v>0.78037037037037038</v>
      </c>
      <c r="H80" s="225"/>
      <c r="I80" s="225"/>
      <c r="J80" s="225">
        <f t="shared" si="13"/>
        <v>0.77629629629629637</v>
      </c>
      <c r="K80" s="225"/>
      <c r="L80" s="225"/>
      <c r="M80" s="225">
        <f t="shared" si="13"/>
        <v>0.84111111111111103</v>
      </c>
      <c r="N80" s="225"/>
      <c r="O80" s="225"/>
      <c r="P80" s="225">
        <f t="shared" ref="P80:S80" si="14">(P15+P23+P31+P47+P55+P63+P71+P78+P39)/9</f>
        <v>0.60629629629629622</v>
      </c>
      <c r="Q80" s="225"/>
      <c r="R80" s="225"/>
      <c r="S80" s="225">
        <f t="shared" si="14"/>
        <v>0.64259259259259272</v>
      </c>
      <c r="T80" s="225"/>
      <c r="U80" s="225"/>
      <c r="V80" s="225">
        <f t="shared" ref="V80:Y80" si="15">(V15+V23+V31+V47+V55+V63+V71+V78+V39)/9</f>
        <v>0.77888888888888885</v>
      </c>
      <c r="W80" s="225"/>
      <c r="X80" s="225"/>
      <c r="Y80" s="225">
        <f t="shared" si="15"/>
        <v>0.7525925925925927</v>
      </c>
      <c r="Z80" s="225"/>
      <c r="AA80" s="225"/>
      <c r="AB80" s="225">
        <f t="shared" ref="AB80:AH80" si="16">(AB15+AB23+AB31+AB47+AB55+AB63+AB71+AB78+AB39)/9</f>
        <v>0.80666666666666664</v>
      </c>
      <c r="AC80" s="225"/>
      <c r="AD80" s="225"/>
      <c r="AE80" s="225">
        <f t="shared" si="16"/>
        <v>0.84518518518518504</v>
      </c>
      <c r="AF80" s="225"/>
      <c r="AG80" s="225"/>
      <c r="AH80" s="225">
        <f t="shared" si="16"/>
        <v>0.875</v>
      </c>
      <c r="AI80" s="225"/>
      <c r="AJ80" s="225"/>
      <c r="AK80" s="225">
        <f t="shared" ref="AK80" si="17">(AK15+AK23+AK31+AK47+AK55+AK63+AK71+AK78+AK39)/9</f>
        <v>0.76791245791245788</v>
      </c>
      <c r="AL80" s="186"/>
      <c r="AM80" s="186"/>
    </row>
    <row r="81" spans="1:39" s="188" customFormat="1" ht="15.75" x14ac:dyDescent="0.25">
      <c r="A81" s="234"/>
      <c r="B81" s="238" t="s">
        <v>218</v>
      </c>
      <c r="C81" s="186"/>
      <c r="D81" s="213">
        <f>((D10+D12+D13+D18+D22+D26+D37+D41+D42+D44+D46+D54+D59+D62+D66+D67+D70+D74+D75+D77)/20)/10</f>
        <v>0.85</v>
      </c>
      <c r="E81" s="213"/>
      <c r="F81" s="213"/>
      <c r="G81" s="213">
        <f t="shared" ref="G81:M81" si="18">((G10+G12+G13+G18+G22+G26+G37+G41+G42+G44+G46+G54+G59+G62+G66+G67+G70+G74+G75+G77)/20)/10</f>
        <v>0.83499999999999996</v>
      </c>
      <c r="H81" s="213"/>
      <c r="I81" s="213"/>
      <c r="J81" s="213">
        <f t="shared" si="18"/>
        <v>0.83000000000000007</v>
      </c>
      <c r="K81" s="213"/>
      <c r="L81" s="213"/>
      <c r="M81" s="213">
        <f t="shared" si="18"/>
        <v>0.89</v>
      </c>
      <c r="N81" s="213"/>
      <c r="O81" s="213"/>
      <c r="P81" s="213">
        <f t="shared" ref="P81:S81" si="19">((P10+P12+P13+P18+P22+P26+P37+P41+P42+P44+P46+P54+P59+P62+P66+P67+P70+P74+P75+P77)/20)/10</f>
        <v>0.625</v>
      </c>
      <c r="Q81" s="213"/>
      <c r="R81" s="213"/>
      <c r="S81" s="213">
        <f t="shared" si="19"/>
        <v>0.67</v>
      </c>
      <c r="T81" s="213"/>
      <c r="U81" s="213"/>
      <c r="V81" s="213">
        <f t="shared" ref="V81:Y81" si="20">((V10+V12+V13+V18+V22+V26+V37+V41+V42+V44+V46+V54+V59+V62+V66+V67+V70+V74+V75+V77)/20)/10</f>
        <v>0.8</v>
      </c>
      <c r="W81" s="213"/>
      <c r="X81" s="213"/>
      <c r="Y81" s="213">
        <f t="shared" si="20"/>
        <v>0.82499999999999996</v>
      </c>
      <c r="Z81" s="213"/>
      <c r="AA81" s="213"/>
      <c r="AB81" s="213">
        <f t="shared" ref="AB81:AH81" si="21">((AB10+AB12+AB13+AB18+AB22+AB26+AB37+AB41+AB42+AB44+AB46+AB54+AB59+AB62+AB66+AB67+AB70+AB74+AB75+AB77)/20)/10</f>
        <v>0.89</v>
      </c>
      <c r="AC81" s="213"/>
      <c r="AD81" s="213"/>
      <c r="AE81" s="213">
        <f t="shared" si="21"/>
        <v>0.88500000000000001</v>
      </c>
      <c r="AF81" s="213"/>
      <c r="AG81" s="213"/>
      <c r="AH81" s="213">
        <f t="shared" si="21"/>
        <v>0.9</v>
      </c>
      <c r="AI81" s="213"/>
      <c r="AJ81" s="213"/>
      <c r="AK81" s="213">
        <f>((AK10+AK12+AK13+AK18+AK22+AK26+AK37+AK41+AK42+AK44+AK46+AK54+AK59+AK62+AK66+AK67+AK70+AK74+AK75+AK77)/20)</f>
        <v>0.81818181818181812</v>
      </c>
      <c r="AL81" s="186"/>
      <c r="AM81" s="186"/>
    </row>
    <row r="82" spans="1:39" s="36" customFormat="1" x14ac:dyDescent="0.2">
      <c r="D82" s="190"/>
    </row>
    <row r="83" spans="1:39" x14ac:dyDescent="0.2">
      <c r="B83" s="2" t="s">
        <v>19</v>
      </c>
      <c r="C83" s="2" t="s">
        <v>193</v>
      </c>
    </row>
    <row r="84" spans="1:39" x14ac:dyDescent="0.2">
      <c r="M84" t="s">
        <v>133</v>
      </c>
    </row>
    <row r="85" spans="1:39" x14ac:dyDescent="0.2">
      <c r="M85" t="s">
        <v>130</v>
      </c>
    </row>
    <row r="86" spans="1:39" x14ac:dyDescent="0.2">
      <c r="M86" t="s">
        <v>131</v>
      </c>
    </row>
    <row r="87" spans="1:39" x14ac:dyDescent="0.2">
      <c r="M87" t="s">
        <v>134</v>
      </c>
    </row>
    <row r="88" spans="1:39" x14ac:dyDescent="0.2">
      <c r="M88" t="s">
        <v>135</v>
      </c>
    </row>
    <row r="89" spans="1:39" x14ac:dyDescent="0.2">
      <c r="M89" t="s">
        <v>132</v>
      </c>
    </row>
    <row r="92" spans="1:39" x14ac:dyDescent="0.2">
      <c r="C92" s="82"/>
    </row>
  </sheetData>
  <mergeCells count="32">
    <mergeCell ref="P7:R7"/>
    <mergeCell ref="B5:AM5"/>
    <mergeCell ref="S7:U7"/>
    <mergeCell ref="AE7:AG7"/>
    <mergeCell ref="V7:X7"/>
    <mergeCell ref="Y7:AA7"/>
    <mergeCell ref="AB7:AD7"/>
    <mergeCell ref="G7:I7"/>
    <mergeCell ref="J7:L7"/>
    <mergeCell ref="AH7:AJ7"/>
    <mergeCell ref="M7:O7"/>
    <mergeCell ref="AK7:AM7"/>
    <mergeCell ref="B7:B8"/>
    <mergeCell ref="D7:F7"/>
    <mergeCell ref="A73:A77"/>
    <mergeCell ref="A9:A14"/>
    <mergeCell ref="A17:A22"/>
    <mergeCell ref="A25:A30"/>
    <mergeCell ref="A33:A38"/>
    <mergeCell ref="A41:A46"/>
    <mergeCell ref="A65:A70"/>
    <mergeCell ref="A49:A54"/>
    <mergeCell ref="A57:A62"/>
    <mergeCell ref="C49:C54"/>
    <mergeCell ref="C57:C62"/>
    <mergeCell ref="C65:C70"/>
    <mergeCell ref="C73:C77"/>
    <mergeCell ref="C9:C14"/>
    <mergeCell ref="C17:C22"/>
    <mergeCell ref="C25:C30"/>
    <mergeCell ref="C33:C38"/>
    <mergeCell ref="C41:C46"/>
  </mergeCells>
  <phoneticPr fontId="3" type="noConversion"/>
  <hyperlinks>
    <hyperlink ref="B41" r:id="rId1" display="https://schoolpay.by/school/pupil/1482346"/>
    <hyperlink ref="B49" r:id="rId2" display="https://schoolpay.by/school/pupil/1482339"/>
    <hyperlink ref="B50" r:id="rId3" display="https://schoolpay.by/school/pupil/1482356"/>
    <hyperlink ref="B52" r:id="rId4" display="https://schoolpay.by/school/pupil/1482336"/>
  </hyperlinks>
  <pageMargins left="0" right="0" top="0.98425196850393704" bottom="0.98425196850393704" header="0.51181102362204722" footer="0.51181102362204722"/>
  <pageSetup paperSize="9" scale="40" fitToWidth="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6"/>
  <sheetViews>
    <sheetView workbookViewId="0">
      <selection activeCell="A4" sqref="A4"/>
    </sheetView>
  </sheetViews>
  <sheetFormatPr defaultRowHeight="12.75" x14ac:dyDescent="0.2"/>
  <cols>
    <col min="1" max="1" width="6.42578125" customWidth="1"/>
    <col min="2" max="2" width="4.140625" customWidth="1"/>
    <col min="3" max="3" width="41.140625" customWidth="1"/>
    <col min="4" max="4" width="6.28515625" customWidth="1"/>
    <col min="5" max="22" width="9" customWidth="1"/>
  </cols>
  <sheetData>
    <row r="1" spans="1:22" x14ac:dyDescent="0.2">
      <c r="B1" t="s">
        <v>127</v>
      </c>
      <c r="Q1" s="5"/>
      <c r="R1" s="5"/>
      <c r="S1" s="5"/>
    </row>
    <row r="2" spans="1:22" ht="15.75" x14ac:dyDescent="0.25">
      <c r="B2" s="8"/>
      <c r="C2" s="9" t="s">
        <v>194</v>
      </c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2" ht="15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2" ht="15" x14ac:dyDescent="0.2">
      <c r="B4" s="256" t="s">
        <v>43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</row>
    <row r="5" spans="1:22" ht="15.75" x14ac:dyDescent="0.2">
      <c r="B5" s="10"/>
      <c r="C5" s="11"/>
      <c r="D5" s="246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22" ht="12.75" customHeight="1" x14ac:dyDescent="0.25">
      <c r="B6" s="258" t="s">
        <v>1</v>
      </c>
      <c r="C6" s="253" t="s">
        <v>20</v>
      </c>
      <c r="D6" s="243"/>
      <c r="E6" s="288" t="s">
        <v>18</v>
      </c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</row>
    <row r="7" spans="1:22" ht="146.25" customHeight="1" x14ac:dyDescent="0.2">
      <c r="A7" s="282" t="s">
        <v>208</v>
      </c>
      <c r="B7" s="259"/>
      <c r="C7" s="254"/>
      <c r="D7" s="244"/>
      <c r="E7" s="286" t="s">
        <v>21</v>
      </c>
      <c r="F7" s="286"/>
      <c r="G7" s="286"/>
      <c r="H7" s="289" t="s">
        <v>126</v>
      </c>
      <c r="I7" s="289"/>
      <c r="J7" s="289"/>
      <c r="K7" s="286" t="s">
        <v>22</v>
      </c>
      <c r="L7" s="286"/>
      <c r="M7" s="286"/>
      <c r="N7" s="286" t="s">
        <v>23</v>
      </c>
      <c r="O7" s="286"/>
      <c r="P7" s="286"/>
      <c r="Q7" s="286" t="s">
        <v>5</v>
      </c>
      <c r="R7" s="286"/>
      <c r="S7" s="286"/>
      <c r="T7" s="286" t="s">
        <v>42</v>
      </c>
      <c r="U7" s="286"/>
      <c r="V7" s="286"/>
    </row>
    <row r="8" spans="1:22" s="36" customFormat="1" ht="52.5" customHeight="1" x14ac:dyDescent="0.2">
      <c r="A8" s="284"/>
      <c r="B8" s="260"/>
      <c r="C8" s="255"/>
      <c r="D8" s="245"/>
      <c r="E8" s="117" t="s">
        <v>3</v>
      </c>
      <c r="F8" s="117" t="s">
        <v>4</v>
      </c>
      <c r="G8" s="12" t="s">
        <v>0</v>
      </c>
      <c r="H8" s="117" t="s">
        <v>3</v>
      </c>
      <c r="I8" s="117" t="s">
        <v>4</v>
      </c>
      <c r="J8" s="12" t="s">
        <v>0</v>
      </c>
      <c r="K8" s="117" t="s">
        <v>3</v>
      </c>
      <c r="L8" s="117" t="s">
        <v>4</v>
      </c>
      <c r="M8" s="12" t="s">
        <v>0</v>
      </c>
      <c r="N8" s="117" t="s">
        <v>3</v>
      </c>
      <c r="O8" s="117" t="s">
        <v>4</v>
      </c>
      <c r="P8" s="12" t="s">
        <v>0</v>
      </c>
      <c r="Q8" s="117" t="s">
        <v>3</v>
      </c>
      <c r="R8" s="117" t="s">
        <v>4</v>
      </c>
      <c r="S8" s="12" t="s">
        <v>0</v>
      </c>
      <c r="T8" s="230" t="s">
        <v>3</v>
      </c>
      <c r="U8" s="116" t="s">
        <v>4</v>
      </c>
      <c r="V8" s="12" t="s">
        <v>0</v>
      </c>
    </row>
    <row r="9" spans="1:22" s="36" customFormat="1" x14ac:dyDescent="0.2">
      <c r="A9" s="285" t="s">
        <v>206</v>
      </c>
      <c r="B9" s="34">
        <v>1</v>
      </c>
      <c r="C9" s="35" t="s">
        <v>151</v>
      </c>
      <c r="D9" s="262" t="s">
        <v>219</v>
      </c>
      <c r="E9" s="34">
        <v>60</v>
      </c>
      <c r="F9" s="121"/>
      <c r="G9" s="121"/>
      <c r="H9" s="121">
        <v>80</v>
      </c>
      <c r="I9" s="121"/>
      <c r="J9" s="121"/>
      <c r="K9" s="121">
        <v>80</v>
      </c>
      <c r="L9" s="121"/>
      <c r="M9" s="121"/>
      <c r="N9" s="121">
        <v>60</v>
      </c>
      <c r="O9" s="121"/>
      <c r="P9" s="121"/>
      <c r="Q9" s="121">
        <v>70</v>
      </c>
      <c r="R9" s="121"/>
      <c r="S9" s="121"/>
      <c r="T9" s="222">
        <f>((E9+H9+K9+N9+Q9)/5)/100</f>
        <v>0.7</v>
      </c>
      <c r="U9" s="121"/>
      <c r="V9" s="121"/>
    </row>
    <row r="10" spans="1:22" s="36" customFormat="1" x14ac:dyDescent="0.2">
      <c r="A10" s="279"/>
      <c r="B10" s="34">
        <v>2</v>
      </c>
      <c r="C10" s="192" t="s">
        <v>152</v>
      </c>
      <c r="D10" s="263"/>
      <c r="E10" s="193">
        <v>80</v>
      </c>
      <c r="F10" s="41"/>
      <c r="G10" s="41"/>
      <c r="H10" s="41">
        <v>70</v>
      </c>
      <c r="I10" s="41"/>
      <c r="J10" s="41"/>
      <c r="K10" s="41">
        <v>60</v>
      </c>
      <c r="L10" s="41"/>
      <c r="M10" s="41"/>
      <c r="N10" s="41">
        <v>30</v>
      </c>
      <c r="O10" s="41"/>
      <c r="P10" s="41"/>
      <c r="Q10" s="41">
        <v>70</v>
      </c>
      <c r="R10" s="41"/>
      <c r="S10" s="41"/>
      <c r="T10" s="222">
        <f t="shared" ref="T10:T77" si="0">((E10+H10+K10+N10+Q10)/5)/100</f>
        <v>0.62</v>
      </c>
      <c r="U10" s="41"/>
      <c r="V10" s="41"/>
    </row>
    <row r="11" spans="1:22" s="36" customFormat="1" x14ac:dyDescent="0.2">
      <c r="A11" s="279"/>
      <c r="B11" s="34">
        <v>3</v>
      </c>
      <c r="C11" s="192" t="s">
        <v>153</v>
      </c>
      <c r="D11" s="263"/>
      <c r="E11" s="193">
        <v>70</v>
      </c>
      <c r="F11" s="41"/>
      <c r="G11" s="41"/>
      <c r="H11" s="41">
        <v>90</v>
      </c>
      <c r="I11" s="41"/>
      <c r="J11" s="41"/>
      <c r="K11" s="41">
        <v>80</v>
      </c>
      <c r="L11" s="41"/>
      <c r="M11" s="41"/>
      <c r="N11" s="41">
        <v>90</v>
      </c>
      <c r="O11" s="41"/>
      <c r="P11" s="41"/>
      <c r="Q11" s="41">
        <v>80</v>
      </c>
      <c r="R11" s="41"/>
      <c r="S11" s="41"/>
      <c r="T11" s="222">
        <f t="shared" si="0"/>
        <v>0.82</v>
      </c>
      <c r="U11" s="41"/>
      <c r="V11" s="41"/>
    </row>
    <row r="12" spans="1:22" s="36" customFormat="1" x14ac:dyDescent="0.2">
      <c r="A12" s="279"/>
      <c r="B12" s="34">
        <v>4</v>
      </c>
      <c r="C12" s="192" t="s">
        <v>154</v>
      </c>
      <c r="D12" s="263"/>
      <c r="E12" s="193">
        <v>80</v>
      </c>
      <c r="F12" s="41"/>
      <c r="G12" s="41"/>
      <c r="H12" s="41">
        <v>70</v>
      </c>
      <c r="I12" s="41"/>
      <c r="J12" s="41"/>
      <c r="K12" s="41">
        <v>70</v>
      </c>
      <c r="L12" s="41"/>
      <c r="M12" s="41"/>
      <c r="N12" s="41">
        <v>80</v>
      </c>
      <c r="O12" s="41"/>
      <c r="P12" s="41"/>
      <c r="Q12" s="41">
        <v>80</v>
      </c>
      <c r="R12" s="41"/>
      <c r="S12" s="41"/>
      <c r="T12" s="222">
        <f t="shared" si="0"/>
        <v>0.76</v>
      </c>
      <c r="U12" s="41"/>
      <c r="V12" s="41"/>
    </row>
    <row r="13" spans="1:22" s="36" customFormat="1" x14ac:dyDescent="0.2">
      <c r="A13" s="279"/>
      <c r="B13" s="34">
        <v>5</v>
      </c>
      <c r="C13" s="192" t="s">
        <v>155</v>
      </c>
      <c r="D13" s="263"/>
      <c r="E13" s="193">
        <v>60</v>
      </c>
      <c r="F13" s="41"/>
      <c r="G13" s="41"/>
      <c r="H13" s="41">
        <v>90</v>
      </c>
      <c r="I13" s="41"/>
      <c r="J13" s="41"/>
      <c r="K13" s="41">
        <v>80</v>
      </c>
      <c r="L13" s="41"/>
      <c r="M13" s="41"/>
      <c r="N13" s="41">
        <v>80</v>
      </c>
      <c r="O13" s="41"/>
      <c r="P13" s="41"/>
      <c r="Q13" s="41">
        <v>70</v>
      </c>
      <c r="R13" s="41"/>
      <c r="S13" s="41"/>
      <c r="T13" s="222">
        <f t="shared" si="0"/>
        <v>0.76</v>
      </c>
      <c r="U13" s="41"/>
      <c r="V13" s="41"/>
    </row>
    <row r="14" spans="1:22" s="36" customFormat="1" ht="13.5" thickBot="1" x14ac:dyDescent="0.25">
      <c r="A14" s="280"/>
      <c r="B14" s="34">
        <v>6</v>
      </c>
      <c r="C14" s="192" t="s">
        <v>156</v>
      </c>
      <c r="D14" s="264"/>
      <c r="E14" s="193">
        <v>70</v>
      </c>
      <c r="F14" s="41"/>
      <c r="G14" s="41"/>
      <c r="H14" s="41">
        <v>60</v>
      </c>
      <c r="I14" s="41"/>
      <c r="J14" s="41"/>
      <c r="K14" s="41">
        <v>70</v>
      </c>
      <c r="L14" s="41"/>
      <c r="M14" s="41"/>
      <c r="N14" s="41">
        <v>60</v>
      </c>
      <c r="O14" s="41"/>
      <c r="P14" s="41"/>
      <c r="Q14" s="41">
        <v>70</v>
      </c>
      <c r="R14" s="41"/>
      <c r="S14" s="41"/>
      <c r="T14" s="222">
        <f t="shared" si="0"/>
        <v>0.66</v>
      </c>
      <c r="U14" s="41"/>
      <c r="V14" s="41"/>
    </row>
    <row r="15" spans="1:22" s="36" customFormat="1" x14ac:dyDescent="0.2">
      <c r="A15" s="191"/>
      <c r="B15" s="34"/>
      <c r="C15" s="239" t="s">
        <v>211</v>
      </c>
      <c r="D15" s="41"/>
      <c r="E15" s="194">
        <f>AVERAGE(E9:E14)/100</f>
        <v>0.7</v>
      </c>
      <c r="F15" s="194"/>
      <c r="G15" s="194"/>
      <c r="H15" s="194">
        <f>AVERAGE(H9:H14)/100</f>
        <v>0.76666666666666672</v>
      </c>
      <c r="I15" s="194"/>
      <c r="J15" s="194"/>
      <c r="K15" s="194">
        <f>AVERAGE(K9:K14)/100</f>
        <v>0.73333333333333328</v>
      </c>
      <c r="L15" s="194"/>
      <c r="M15" s="194"/>
      <c r="N15" s="194">
        <f>AVERAGE(N9:N14)/100</f>
        <v>0.66666666666666674</v>
      </c>
      <c r="O15" s="194"/>
      <c r="P15" s="194"/>
      <c r="Q15" s="194">
        <f>AVERAGE(Q9:Q14)/100</f>
        <v>0.73333333333333328</v>
      </c>
      <c r="R15" s="194"/>
      <c r="S15" s="194"/>
      <c r="T15" s="222">
        <f>AVERAGE(T9:T14)</f>
        <v>0.71999999999999986</v>
      </c>
      <c r="U15" s="41"/>
      <c r="V15" s="41"/>
    </row>
    <row r="16" spans="1:22" s="36" customFormat="1" ht="13.5" thickBot="1" x14ac:dyDescent="0.25">
      <c r="A16" s="191"/>
      <c r="B16" s="34"/>
      <c r="C16" s="240" t="s">
        <v>213</v>
      </c>
      <c r="D16" s="41"/>
      <c r="E16" s="125">
        <f>AVERAGE(E10,E12,E13)/100</f>
        <v>0.73333333333333328</v>
      </c>
      <c r="F16" s="125"/>
      <c r="G16" s="125"/>
      <c r="H16" s="125">
        <f>AVERAGE(H10,H12,H13)/100</f>
        <v>0.76666666666666672</v>
      </c>
      <c r="I16" s="125"/>
      <c r="J16" s="125"/>
      <c r="K16" s="125">
        <f>AVERAGE(K10,K12,K13)/100</f>
        <v>0.7</v>
      </c>
      <c r="L16" s="125"/>
      <c r="M16" s="125"/>
      <c r="N16" s="125">
        <f>AVERAGE(N10,N12,N13)/100</f>
        <v>0.6333333333333333</v>
      </c>
      <c r="O16" s="125"/>
      <c r="P16" s="125"/>
      <c r="Q16" s="125">
        <f>AVERAGE(Q10,Q12,Q13)/100</f>
        <v>0.73333333333333328</v>
      </c>
      <c r="R16" s="125"/>
      <c r="S16" s="125"/>
      <c r="T16" s="219">
        <f>AVERAGE(T10,T12,T13)</f>
        <v>0.71333333333333326</v>
      </c>
      <c r="U16" s="125"/>
      <c r="V16" s="125"/>
    </row>
    <row r="17" spans="1:22" s="36" customFormat="1" x14ac:dyDescent="0.2">
      <c r="A17" s="278" t="s">
        <v>198</v>
      </c>
      <c r="B17" s="34">
        <v>7</v>
      </c>
      <c r="C17" s="192" t="s">
        <v>157</v>
      </c>
      <c r="D17" s="262" t="s">
        <v>219</v>
      </c>
      <c r="E17" s="34">
        <v>30</v>
      </c>
      <c r="F17" s="121"/>
      <c r="G17" s="121"/>
      <c r="H17" s="121">
        <v>20</v>
      </c>
      <c r="I17" s="121"/>
      <c r="J17" s="121"/>
      <c r="K17" s="121">
        <v>40</v>
      </c>
      <c r="L17" s="121"/>
      <c r="M17" s="121"/>
      <c r="N17" s="121">
        <v>60</v>
      </c>
      <c r="O17" s="121"/>
      <c r="P17" s="121"/>
      <c r="Q17" s="121">
        <v>40</v>
      </c>
      <c r="R17" s="121"/>
      <c r="S17" s="121"/>
      <c r="T17" s="222">
        <f t="shared" si="0"/>
        <v>0.38</v>
      </c>
      <c r="U17" s="121"/>
      <c r="V17" s="121"/>
    </row>
    <row r="18" spans="1:22" s="36" customFormat="1" x14ac:dyDescent="0.2">
      <c r="A18" s="279"/>
      <c r="B18" s="34">
        <v>8</v>
      </c>
      <c r="C18" s="192" t="s">
        <v>162</v>
      </c>
      <c r="D18" s="263"/>
      <c r="E18" s="193">
        <v>40</v>
      </c>
      <c r="F18" s="41"/>
      <c r="G18" s="41"/>
      <c r="H18" s="41">
        <v>30</v>
      </c>
      <c r="I18" s="41"/>
      <c r="J18" s="41"/>
      <c r="K18" s="41">
        <v>50</v>
      </c>
      <c r="L18" s="41"/>
      <c r="M18" s="41"/>
      <c r="N18" s="41">
        <v>60</v>
      </c>
      <c r="O18" s="41"/>
      <c r="P18" s="41"/>
      <c r="Q18" s="41">
        <v>60</v>
      </c>
      <c r="R18" s="41"/>
      <c r="S18" s="41"/>
      <c r="T18" s="222">
        <f t="shared" si="0"/>
        <v>0.48</v>
      </c>
      <c r="U18" s="41"/>
      <c r="V18" s="41"/>
    </row>
    <row r="19" spans="1:22" s="36" customFormat="1" x14ac:dyDescent="0.2">
      <c r="A19" s="279"/>
      <c r="B19" s="34">
        <v>9</v>
      </c>
      <c r="C19" s="192" t="s">
        <v>158</v>
      </c>
      <c r="D19" s="263"/>
      <c r="E19" s="193">
        <v>30</v>
      </c>
      <c r="F19" s="41"/>
      <c r="G19" s="41"/>
      <c r="H19" s="41">
        <v>30</v>
      </c>
      <c r="I19" s="41"/>
      <c r="J19" s="41"/>
      <c r="K19" s="41">
        <v>40</v>
      </c>
      <c r="L19" s="41"/>
      <c r="M19" s="41"/>
      <c r="N19" s="41">
        <v>60</v>
      </c>
      <c r="O19" s="41"/>
      <c r="P19" s="41"/>
      <c r="Q19" s="41">
        <v>50</v>
      </c>
      <c r="R19" s="41"/>
      <c r="S19" s="41"/>
      <c r="T19" s="222">
        <f t="shared" si="0"/>
        <v>0.42</v>
      </c>
      <c r="U19" s="41"/>
      <c r="V19" s="41"/>
    </row>
    <row r="20" spans="1:22" s="36" customFormat="1" x14ac:dyDescent="0.2">
      <c r="A20" s="279"/>
      <c r="B20" s="34">
        <v>10</v>
      </c>
      <c r="C20" s="192" t="s">
        <v>159</v>
      </c>
      <c r="D20" s="263"/>
      <c r="E20" s="193">
        <v>50</v>
      </c>
      <c r="F20" s="41"/>
      <c r="G20" s="41"/>
      <c r="H20" s="41">
        <v>40</v>
      </c>
      <c r="I20" s="41"/>
      <c r="J20" s="41"/>
      <c r="K20" s="41">
        <v>50</v>
      </c>
      <c r="L20" s="41"/>
      <c r="M20" s="41"/>
      <c r="N20" s="41">
        <v>60</v>
      </c>
      <c r="O20" s="41"/>
      <c r="P20" s="41"/>
      <c r="Q20" s="41">
        <v>60</v>
      </c>
      <c r="R20" s="41"/>
      <c r="S20" s="41"/>
      <c r="T20" s="222">
        <f t="shared" si="0"/>
        <v>0.52</v>
      </c>
      <c r="U20" s="41"/>
      <c r="V20" s="41"/>
    </row>
    <row r="21" spans="1:22" s="36" customFormat="1" x14ac:dyDescent="0.2">
      <c r="A21" s="279"/>
      <c r="B21" s="34">
        <v>11</v>
      </c>
      <c r="C21" s="192" t="s">
        <v>160</v>
      </c>
      <c r="D21" s="263"/>
      <c r="E21" s="193">
        <v>30</v>
      </c>
      <c r="F21" s="41"/>
      <c r="G21" s="41"/>
      <c r="H21" s="41">
        <v>30</v>
      </c>
      <c r="I21" s="41"/>
      <c r="J21" s="41"/>
      <c r="K21" s="41">
        <v>40</v>
      </c>
      <c r="L21" s="41"/>
      <c r="M21" s="41"/>
      <c r="N21" s="41">
        <v>60</v>
      </c>
      <c r="O21" s="41"/>
      <c r="P21" s="41"/>
      <c r="Q21" s="41">
        <v>40</v>
      </c>
      <c r="R21" s="41"/>
      <c r="S21" s="41"/>
      <c r="T21" s="222">
        <f t="shared" si="0"/>
        <v>0.4</v>
      </c>
      <c r="U21" s="41"/>
      <c r="V21" s="41"/>
    </row>
    <row r="22" spans="1:22" s="36" customFormat="1" ht="13.5" thickBot="1" x14ac:dyDescent="0.25">
      <c r="A22" s="280"/>
      <c r="B22" s="34">
        <v>12</v>
      </c>
      <c r="C22" s="192" t="s">
        <v>161</v>
      </c>
      <c r="D22" s="264"/>
      <c r="E22" s="193">
        <v>30</v>
      </c>
      <c r="F22" s="41"/>
      <c r="G22" s="41"/>
      <c r="H22" s="41">
        <v>30</v>
      </c>
      <c r="I22" s="41"/>
      <c r="J22" s="41"/>
      <c r="K22" s="41">
        <v>50</v>
      </c>
      <c r="L22" s="41"/>
      <c r="M22" s="41"/>
      <c r="N22" s="41">
        <v>60</v>
      </c>
      <c r="O22" s="41"/>
      <c r="P22" s="41"/>
      <c r="Q22" s="41">
        <v>60</v>
      </c>
      <c r="R22" s="41"/>
      <c r="S22" s="41"/>
      <c r="T22" s="222">
        <f t="shared" si="0"/>
        <v>0.46</v>
      </c>
      <c r="U22" s="41"/>
      <c r="V22" s="41"/>
    </row>
    <row r="23" spans="1:22" s="36" customFormat="1" x14ac:dyDescent="0.2">
      <c r="A23" s="191"/>
      <c r="B23" s="34"/>
      <c r="C23" s="239" t="s">
        <v>211</v>
      </c>
      <c r="D23" s="41"/>
      <c r="E23" s="195">
        <f>AVERAGE(E17:E22)/100</f>
        <v>0.35</v>
      </c>
      <c r="F23" s="195"/>
      <c r="G23" s="195"/>
      <c r="H23" s="195">
        <f>AVERAGE(H17:H22)/100</f>
        <v>0.3</v>
      </c>
      <c r="I23" s="195"/>
      <c r="J23" s="195"/>
      <c r="K23" s="195">
        <f>AVERAGE(K17:K22)/100</f>
        <v>0.45</v>
      </c>
      <c r="L23" s="195"/>
      <c r="M23" s="195"/>
      <c r="N23" s="195">
        <f>AVERAGE(N17:N22)/100</f>
        <v>0.6</v>
      </c>
      <c r="O23" s="195"/>
      <c r="P23" s="195"/>
      <c r="Q23" s="195">
        <f>AVERAGE(Q17:Q22)/100</f>
        <v>0.51666666666666661</v>
      </c>
      <c r="R23" s="195"/>
      <c r="S23" s="195"/>
      <c r="T23" s="231">
        <f>AVERAGE(T17:T22)</f>
        <v>0.44333333333333336</v>
      </c>
      <c r="U23" s="41"/>
      <c r="V23" s="41"/>
    </row>
    <row r="24" spans="1:22" s="36" customFormat="1" ht="13.5" thickBot="1" x14ac:dyDescent="0.25">
      <c r="A24" s="191"/>
      <c r="B24" s="34"/>
      <c r="C24" s="240" t="s">
        <v>214</v>
      </c>
      <c r="D24" s="41"/>
      <c r="E24" s="126">
        <f>AVERAGE(E18,E22)/100</f>
        <v>0.35</v>
      </c>
      <c r="F24" s="126"/>
      <c r="G24" s="126"/>
      <c r="H24" s="126">
        <f>AVERAGE(H18,H22)/100</f>
        <v>0.3</v>
      </c>
      <c r="I24" s="126"/>
      <c r="J24" s="126"/>
      <c r="K24" s="126">
        <f>AVERAGE(K18,K22)/100</f>
        <v>0.5</v>
      </c>
      <c r="L24" s="126"/>
      <c r="M24" s="126"/>
      <c r="N24" s="126">
        <f>AVERAGE(N18,N22)/100</f>
        <v>0.6</v>
      </c>
      <c r="O24" s="126"/>
      <c r="P24" s="126"/>
      <c r="Q24" s="126">
        <f>AVERAGE(Q18,Q22)/100</f>
        <v>0.6</v>
      </c>
      <c r="R24" s="126"/>
      <c r="S24" s="126"/>
      <c r="T24" s="219">
        <f>AVERAGE(T18,T22)</f>
        <v>0.47</v>
      </c>
      <c r="U24" s="126"/>
      <c r="V24" s="126"/>
    </row>
    <row r="25" spans="1:22" s="36" customFormat="1" x14ac:dyDescent="0.2">
      <c r="A25" s="278" t="s">
        <v>207</v>
      </c>
      <c r="B25" s="34">
        <v>13</v>
      </c>
      <c r="C25" s="196" t="s">
        <v>163</v>
      </c>
      <c r="D25" s="262" t="s">
        <v>220</v>
      </c>
      <c r="E25" s="34">
        <v>50</v>
      </c>
      <c r="F25" s="34"/>
      <c r="G25" s="34"/>
      <c r="H25" s="34">
        <v>50</v>
      </c>
      <c r="I25" s="34"/>
      <c r="J25" s="34"/>
      <c r="K25" s="34">
        <v>40</v>
      </c>
      <c r="L25" s="34"/>
      <c r="M25" s="34"/>
      <c r="N25" s="34">
        <v>60</v>
      </c>
      <c r="O25" s="34"/>
      <c r="P25" s="34"/>
      <c r="Q25" s="34">
        <v>50</v>
      </c>
      <c r="R25" s="34"/>
      <c r="S25" s="34"/>
      <c r="T25" s="222">
        <f t="shared" si="0"/>
        <v>0.5</v>
      </c>
      <c r="U25" s="34"/>
      <c r="V25" s="34"/>
    </row>
    <row r="26" spans="1:22" s="36" customFormat="1" x14ac:dyDescent="0.2">
      <c r="A26" s="279"/>
      <c r="B26" s="34">
        <v>14</v>
      </c>
      <c r="C26" s="192" t="s">
        <v>164</v>
      </c>
      <c r="D26" s="263"/>
      <c r="E26" s="34">
        <v>50</v>
      </c>
      <c r="F26" s="34"/>
      <c r="G26" s="34"/>
      <c r="H26" s="34">
        <v>50</v>
      </c>
      <c r="I26" s="34"/>
      <c r="J26" s="34"/>
      <c r="K26" s="34">
        <v>50</v>
      </c>
      <c r="L26" s="34"/>
      <c r="M26" s="34"/>
      <c r="N26" s="34">
        <v>70</v>
      </c>
      <c r="O26" s="34"/>
      <c r="P26" s="34"/>
      <c r="Q26" s="34">
        <v>60</v>
      </c>
      <c r="R26" s="34"/>
      <c r="S26" s="34"/>
      <c r="T26" s="222">
        <f t="shared" si="0"/>
        <v>0.56000000000000005</v>
      </c>
      <c r="U26" s="34"/>
      <c r="V26" s="34"/>
    </row>
    <row r="27" spans="1:22" s="36" customFormat="1" x14ac:dyDescent="0.2">
      <c r="A27" s="279"/>
      <c r="B27" s="34">
        <v>15</v>
      </c>
      <c r="C27" s="192" t="s">
        <v>165</v>
      </c>
      <c r="D27" s="263"/>
      <c r="E27" s="34">
        <v>50</v>
      </c>
      <c r="F27" s="34"/>
      <c r="G27" s="34"/>
      <c r="H27" s="34">
        <v>50</v>
      </c>
      <c r="I27" s="34"/>
      <c r="J27" s="34"/>
      <c r="K27" s="34">
        <v>50</v>
      </c>
      <c r="L27" s="34"/>
      <c r="M27" s="34"/>
      <c r="N27" s="34">
        <v>60</v>
      </c>
      <c r="O27" s="34"/>
      <c r="P27" s="34"/>
      <c r="Q27" s="34">
        <v>50</v>
      </c>
      <c r="R27" s="34"/>
      <c r="S27" s="34"/>
      <c r="T27" s="222">
        <f t="shared" si="0"/>
        <v>0.52</v>
      </c>
      <c r="U27" s="34"/>
      <c r="V27" s="34"/>
    </row>
    <row r="28" spans="1:22" s="36" customFormat="1" x14ac:dyDescent="0.2">
      <c r="A28" s="279"/>
      <c r="B28" s="34">
        <v>16</v>
      </c>
      <c r="C28" s="192" t="s">
        <v>166</v>
      </c>
      <c r="D28" s="263"/>
      <c r="E28" s="34">
        <v>50</v>
      </c>
      <c r="F28" s="34"/>
      <c r="G28" s="34"/>
      <c r="H28" s="34">
        <v>40</v>
      </c>
      <c r="I28" s="34"/>
      <c r="J28" s="34"/>
      <c r="K28" s="34">
        <v>40</v>
      </c>
      <c r="L28" s="34"/>
      <c r="M28" s="34"/>
      <c r="N28" s="34">
        <v>60</v>
      </c>
      <c r="O28" s="34"/>
      <c r="P28" s="34"/>
      <c r="Q28" s="34">
        <v>50</v>
      </c>
      <c r="R28" s="34"/>
      <c r="S28" s="34"/>
      <c r="T28" s="222">
        <f t="shared" si="0"/>
        <v>0.48</v>
      </c>
      <c r="U28" s="34"/>
      <c r="V28" s="34"/>
    </row>
    <row r="29" spans="1:22" s="36" customFormat="1" x14ac:dyDescent="0.2">
      <c r="A29" s="279"/>
      <c r="B29" s="34">
        <v>17</v>
      </c>
      <c r="C29" s="192" t="s">
        <v>167</v>
      </c>
      <c r="D29" s="263"/>
      <c r="E29" s="34">
        <v>50</v>
      </c>
      <c r="F29" s="34"/>
      <c r="G29" s="34"/>
      <c r="H29" s="34">
        <v>50</v>
      </c>
      <c r="I29" s="34"/>
      <c r="J29" s="34"/>
      <c r="K29" s="34">
        <v>50</v>
      </c>
      <c r="L29" s="34"/>
      <c r="M29" s="34"/>
      <c r="N29" s="34">
        <v>60</v>
      </c>
      <c r="O29" s="34"/>
      <c r="P29" s="34"/>
      <c r="Q29" s="34">
        <v>60</v>
      </c>
      <c r="R29" s="34"/>
      <c r="S29" s="34"/>
      <c r="T29" s="222">
        <f t="shared" si="0"/>
        <v>0.54</v>
      </c>
      <c r="U29" s="34"/>
      <c r="V29" s="34"/>
    </row>
    <row r="30" spans="1:22" s="36" customFormat="1" ht="13.5" thickBot="1" x14ac:dyDescent="0.25">
      <c r="A30" s="280"/>
      <c r="B30" s="34">
        <v>18</v>
      </c>
      <c r="C30" s="192" t="s">
        <v>168</v>
      </c>
      <c r="D30" s="264"/>
      <c r="E30" s="34">
        <v>40</v>
      </c>
      <c r="F30" s="34"/>
      <c r="G30" s="34"/>
      <c r="H30" s="34">
        <v>40</v>
      </c>
      <c r="I30" s="34"/>
      <c r="J30" s="34"/>
      <c r="K30" s="34">
        <v>50</v>
      </c>
      <c r="L30" s="34"/>
      <c r="M30" s="34"/>
      <c r="N30" s="34">
        <v>60</v>
      </c>
      <c r="O30" s="34"/>
      <c r="P30" s="34"/>
      <c r="Q30" s="34">
        <v>50</v>
      </c>
      <c r="R30" s="34"/>
      <c r="S30" s="34"/>
      <c r="T30" s="222">
        <f t="shared" si="0"/>
        <v>0.48</v>
      </c>
      <c r="U30" s="34"/>
      <c r="V30" s="34"/>
    </row>
    <row r="31" spans="1:22" s="36" customFormat="1" x14ac:dyDescent="0.2">
      <c r="A31" s="191"/>
      <c r="B31" s="34"/>
      <c r="C31" s="239" t="s">
        <v>211</v>
      </c>
      <c r="D31" s="41"/>
      <c r="E31" s="189">
        <f>AVERAGE(E25:E30)/100</f>
        <v>0.48333333333333334</v>
      </c>
      <c r="F31" s="189"/>
      <c r="G31" s="189"/>
      <c r="H31" s="189">
        <f>AVERAGE(H25:H30)/100</f>
        <v>0.46666666666666662</v>
      </c>
      <c r="I31" s="189"/>
      <c r="J31" s="189"/>
      <c r="K31" s="189">
        <f>AVERAGE(K25:K30)/100</f>
        <v>0.46666666666666662</v>
      </c>
      <c r="L31" s="189"/>
      <c r="M31" s="189"/>
      <c r="N31" s="189">
        <f>AVERAGE(N25:N30)/100</f>
        <v>0.6166666666666667</v>
      </c>
      <c r="O31" s="189"/>
      <c r="P31" s="189"/>
      <c r="Q31" s="189">
        <f>AVERAGE(Q25:Q30)/100</f>
        <v>0.53333333333333333</v>
      </c>
      <c r="R31" s="189"/>
      <c r="S31" s="189"/>
      <c r="T31" s="222">
        <f>AVERAGE(T25:T30)</f>
        <v>0.51333333333333331</v>
      </c>
      <c r="U31" s="121"/>
      <c r="V31" s="121"/>
    </row>
    <row r="32" spans="1:22" s="36" customFormat="1" ht="13.5" thickBot="1" x14ac:dyDescent="0.25">
      <c r="A32" s="191"/>
      <c r="B32" s="34"/>
      <c r="C32" s="240" t="s">
        <v>212</v>
      </c>
      <c r="D32" s="41"/>
      <c r="E32" s="125">
        <f>AVERAGE(E26)/100</f>
        <v>0.5</v>
      </c>
      <c r="F32" s="125"/>
      <c r="G32" s="125"/>
      <c r="H32" s="125">
        <f>AVERAGE(H26)/100</f>
        <v>0.5</v>
      </c>
      <c r="I32" s="125"/>
      <c r="J32" s="125"/>
      <c r="K32" s="125">
        <f>AVERAGE(K26)/100</f>
        <v>0.5</v>
      </c>
      <c r="L32" s="125"/>
      <c r="M32" s="125"/>
      <c r="N32" s="125">
        <f>AVERAGE(N26)/100</f>
        <v>0.7</v>
      </c>
      <c r="O32" s="125"/>
      <c r="P32" s="125"/>
      <c r="Q32" s="125">
        <f>AVERAGE(Q26)/100</f>
        <v>0.6</v>
      </c>
      <c r="R32" s="125"/>
      <c r="S32" s="125"/>
      <c r="T32" s="219">
        <f>AVERAGE(T26)</f>
        <v>0.56000000000000005</v>
      </c>
      <c r="U32" s="125"/>
      <c r="V32" s="125"/>
    </row>
    <row r="33" spans="1:22" s="36" customFormat="1" x14ac:dyDescent="0.2">
      <c r="A33" s="278" t="s">
        <v>200</v>
      </c>
      <c r="B33" s="34">
        <v>19</v>
      </c>
      <c r="C33" s="192" t="s">
        <v>169</v>
      </c>
      <c r="D33" s="262" t="s">
        <v>220</v>
      </c>
      <c r="E33" s="34">
        <v>50</v>
      </c>
      <c r="F33" s="121"/>
      <c r="G33" s="121"/>
      <c r="H33" s="121">
        <v>50</v>
      </c>
      <c r="I33" s="121"/>
      <c r="J33" s="121"/>
      <c r="K33" s="121">
        <v>50</v>
      </c>
      <c r="L33" s="121"/>
      <c r="M33" s="121"/>
      <c r="N33" s="121">
        <v>50</v>
      </c>
      <c r="O33" s="121"/>
      <c r="P33" s="121"/>
      <c r="Q33" s="121">
        <v>55</v>
      </c>
      <c r="R33" s="121"/>
      <c r="S33" s="121"/>
      <c r="T33" s="222">
        <f t="shared" si="0"/>
        <v>0.51</v>
      </c>
      <c r="U33" s="121"/>
      <c r="V33" s="121"/>
    </row>
    <row r="34" spans="1:22" s="36" customFormat="1" x14ac:dyDescent="0.2">
      <c r="A34" s="279"/>
      <c r="B34" s="34">
        <v>20</v>
      </c>
      <c r="C34" s="192" t="s">
        <v>170</v>
      </c>
      <c r="D34" s="263"/>
      <c r="E34" s="193">
        <v>45</v>
      </c>
      <c r="F34" s="41"/>
      <c r="G34" s="41"/>
      <c r="H34" s="41">
        <v>45</v>
      </c>
      <c r="I34" s="41"/>
      <c r="J34" s="41"/>
      <c r="K34" s="41">
        <v>40</v>
      </c>
      <c r="L34" s="41"/>
      <c r="M34" s="41"/>
      <c r="N34" s="41">
        <v>40</v>
      </c>
      <c r="O34" s="41"/>
      <c r="P34" s="41"/>
      <c r="Q34" s="41">
        <v>45</v>
      </c>
      <c r="R34" s="41"/>
      <c r="S34" s="41"/>
      <c r="T34" s="222">
        <f t="shared" si="0"/>
        <v>0.43</v>
      </c>
      <c r="U34" s="41"/>
      <c r="V34" s="41"/>
    </row>
    <row r="35" spans="1:22" s="36" customFormat="1" x14ac:dyDescent="0.2">
      <c r="A35" s="279"/>
      <c r="B35" s="34">
        <v>21</v>
      </c>
      <c r="C35" s="192" t="s">
        <v>171</v>
      </c>
      <c r="D35" s="263"/>
      <c r="E35" s="193">
        <v>55</v>
      </c>
      <c r="F35" s="41"/>
      <c r="G35" s="41"/>
      <c r="H35" s="41">
        <v>50</v>
      </c>
      <c r="I35" s="41"/>
      <c r="J35" s="41"/>
      <c r="K35" s="41">
        <v>45</v>
      </c>
      <c r="L35" s="41"/>
      <c r="M35" s="41"/>
      <c r="N35" s="41">
        <v>50</v>
      </c>
      <c r="O35" s="41"/>
      <c r="P35" s="41"/>
      <c r="Q35" s="41">
        <v>55</v>
      </c>
      <c r="R35" s="41"/>
      <c r="S35" s="41"/>
      <c r="T35" s="222">
        <f t="shared" si="0"/>
        <v>0.51</v>
      </c>
      <c r="U35" s="41"/>
      <c r="V35" s="41"/>
    </row>
    <row r="36" spans="1:22" s="36" customFormat="1" x14ac:dyDescent="0.2">
      <c r="A36" s="279"/>
      <c r="B36" s="34">
        <v>22</v>
      </c>
      <c r="C36" s="192" t="s">
        <v>172</v>
      </c>
      <c r="D36" s="263"/>
      <c r="E36" s="193">
        <v>40</v>
      </c>
      <c r="F36" s="41"/>
      <c r="G36" s="41"/>
      <c r="H36" s="41">
        <v>45</v>
      </c>
      <c r="I36" s="41"/>
      <c r="J36" s="41"/>
      <c r="K36" s="41">
        <v>35</v>
      </c>
      <c r="L36" s="41"/>
      <c r="M36" s="41"/>
      <c r="N36" s="41">
        <v>35</v>
      </c>
      <c r="O36" s="41"/>
      <c r="P36" s="41"/>
      <c r="Q36" s="41">
        <v>30</v>
      </c>
      <c r="R36" s="41"/>
      <c r="S36" s="41"/>
      <c r="T36" s="222">
        <f t="shared" si="0"/>
        <v>0.37</v>
      </c>
      <c r="U36" s="41"/>
      <c r="V36" s="41"/>
    </row>
    <row r="37" spans="1:22" s="36" customFormat="1" x14ac:dyDescent="0.2">
      <c r="A37" s="279"/>
      <c r="B37" s="34">
        <v>23</v>
      </c>
      <c r="C37" s="192" t="s">
        <v>173</v>
      </c>
      <c r="D37" s="263"/>
      <c r="E37" s="193">
        <v>40</v>
      </c>
      <c r="F37" s="41"/>
      <c r="G37" s="41"/>
      <c r="H37" s="41">
        <v>45</v>
      </c>
      <c r="I37" s="41"/>
      <c r="J37" s="41"/>
      <c r="K37" s="41">
        <v>45</v>
      </c>
      <c r="L37" s="41"/>
      <c r="M37" s="41"/>
      <c r="N37" s="41">
        <v>45</v>
      </c>
      <c r="O37" s="41"/>
      <c r="P37" s="41"/>
      <c r="Q37" s="41">
        <v>50</v>
      </c>
      <c r="R37" s="41"/>
      <c r="S37" s="41"/>
      <c r="T37" s="222">
        <f t="shared" si="0"/>
        <v>0.45</v>
      </c>
      <c r="U37" s="41"/>
      <c r="V37" s="41"/>
    </row>
    <row r="38" spans="1:22" s="36" customFormat="1" ht="13.5" thickBot="1" x14ac:dyDescent="0.25">
      <c r="A38" s="280"/>
      <c r="B38" s="34">
        <v>24</v>
      </c>
      <c r="C38" s="192" t="s">
        <v>174</v>
      </c>
      <c r="D38" s="264"/>
      <c r="E38" s="193">
        <v>35</v>
      </c>
      <c r="F38" s="41"/>
      <c r="G38" s="41"/>
      <c r="H38" s="41">
        <v>40</v>
      </c>
      <c r="I38" s="41"/>
      <c r="J38" s="41"/>
      <c r="K38" s="41">
        <v>35</v>
      </c>
      <c r="L38" s="41"/>
      <c r="M38" s="41"/>
      <c r="N38" s="41">
        <v>30</v>
      </c>
      <c r="O38" s="41"/>
      <c r="P38" s="41"/>
      <c r="Q38" s="41">
        <v>30</v>
      </c>
      <c r="R38" s="41"/>
      <c r="S38" s="41"/>
      <c r="T38" s="222">
        <f t="shared" si="0"/>
        <v>0.34</v>
      </c>
      <c r="U38" s="41"/>
      <c r="V38" s="41"/>
    </row>
    <row r="39" spans="1:22" s="36" customFormat="1" x14ac:dyDescent="0.2">
      <c r="A39" s="191"/>
      <c r="B39" s="34"/>
      <c r="C39" s="239" t="s">
        <v>211</v>
      </c>
      <c r="D39" s="151"/>
      <c r="E39" s="194">
        <f>AVERAGE(E33:E38)/100</f>
        <v>0.44166666666666665</v>
      </c>
      <c r="F39" s="194"/>
      <c r="G39" s="194"/>
      <c r="H39" s="194">
        <f>AVERAGE(H33:H38)/100</f>
        <v>0.45833333333333337</v>
      </c>
      <c r="I39" s="194"/>
      <c r="J39" s="194"/>
      <c r="K39" s="194">
        <f>AVERAGE(K33:K38)/100</f>
        <v>0.41666666666666663</v>
      </c>
      <c r="L39" s="194"/>
      <c r="M39" s="194"/>
      <c r="N39" s="194">
        <f>AVERAGE(N33:N38)/100</f>
        <v>0.41666666666666663</v>
      </c>
      <c r="O39" s="194"/>
      <c r="P39" s="194"/>
      <c r="Q39" s="194">
        <f>AVERAGE(Q33:Q38)/100</f>
        <v>0.44166666666666665</v>
      </c>
      <c r="R39" s="194"/>
      <c r="S39" s="194"/>
      <c r="T39" s="222">
        <f>AVERAGE(T33:T38)</f>
        <v>0.435</v>
      </c>
      <c r="U39" s="41"/>
      <c r="V39" s="41"/>
    </row>
    <row r="40" spans="1:22" s="36" customFormat="1" ht="13.5" thickBot="1" x14ac:dyDescent="0.25">
      <c r="A40" s="191"/>
      <c r="B40" s="34"/>
      <c r="C40" s="240" t="s">
        <v>212</v>
      </c>
      <c r="D40" s="151"/>
      <c r="E40" s="152">
        <f>AVERAGE(E37)/100</f>
        <v>0.4</v>
      </c>
      <c r="F40" s="152"/>
      <c r="G40" s="152"/>
      <c r="H40" s="152">
        <f>AVERAGE(H37)/100</f>
        <v>0.45</v>
      </c>
      <c r="I40" s="152"/>
      <c r="J40" s="152"/>
      <c r="K40" s="152">
        <f>AVERAGE(K37)/100</f>
        <v>0.45</v>
      </c>
      <c r="L40" s="152"/>
      <c r="M40" s="152"/>
      <c r="N40" s="152">
        <f>AVERAGE(N37)/100</f>
        <v>0.45</v>
      </c>
      <c r="O40" s="152"/>
      <c r="P40" s="152"/>
      <c r="Q40" s="152">
        <f>AVERAGE(Q37)/100</f>
        <v>0.5</v>
      </c>
      <c r="R40" s="152"/>
      <c r="S40" s="152"/>
      <c r="T40" s="222">
        <f>AVERAGE(T37)</f>
        <v>0.45</v>
      </c>
      <c r="U40" s="152"/>
      <c r="V40" s="152"/>
    </row>
    <row r="41" spans="1:22" s="36" customFormat="1" x14ac:dyDescent="0.2">
      <c r="A41" s="278" t="s">
        <v>201</v>
      </c>
      <c r="B41" s="34">
        <v>25</v>
      </c>
      <c r="C41" s="197" t="s">
        <v>139</v>
      </c>
      <c r="D41" s="262" t="s">
        <v>221</v>
      </c>
      <c r="E41" s="34">
        <v>90</v>
      </c>
      <c r="F41" s="121"/>
      <c r="G41" s="121"/>
      <c r="H41" s="121">
        <v>70</v>
      </c>
      <c r="I41" s="121"/>
      <c r="J41" s="121"/>
      <c r="K41" s="121">
        <v>80</v>
      </c>
      <c r="L41" s="121"/>
      <c r="M41" s="121"/>
      <c r="N41" s="121">
        <v>10</v>
      </c>
      <c r="O41" s="121"/>
      <c r="P41" s="121"/>
      <c r="Q41" s="121">
        <v>60</v>
      </c>
      <c r="R41" s="121"/>
      <c r="S41" s="121"/>
      <c r="T41" s="222">
        <f t="shared" si="0"/>
        <v>0.62</v>
      </c>
      <c r="U41" s="121"/>
      <c r="V41" s="121"/>
    </row>
    <row r="42" spans="1:22" s="36" customFormat="1" x14ac:dyDescent="0.2">
      <c r="A42" s="279"/>
      <c r="B42" s="34">
        <v>26</v>
      </c>
      <c r="C42" s="192" t="s">
        <v>140</v>
      </c>
      <c r="D42" s="263"/>
      <c r="E42" s="34">
        <v>70</v>
      </c>
      <c r="F42" s="121"/>
      <c r="G42" s="121"/>
      <c r="H42" s="121">
        <v>80</v>
      </c>
      <c r="I42" s="121"/>
      <c r="J42" s="121"/>
      <c r="K42" s="121">
        <v>90</v>
      </c>
      <c r="L42" s="121"/>
      <c r="M42" s="121"/>
      <c r="N42" s="121">
        <v>90</v>
      </c>
      <c r="O42" s="121"/>
      <c r="P42" s="121"/>
      <c r="Q42" s="121">
        <v>80</v>
      </c>
      <c r="R42" s="121"/>
      <c r="S42" s="121"/>
      <c r="T42" s="222">
        <f t="shared" si="0"/>
        <v>0.82</v>
      </c>
      <c r="U42" s="121"/>
      <c r="V42" s="121"/>
    </row>
    <row r="43" spans="1:22" s="36" customFormat="1" x14ac:dyDescent="0.2">
      <c r="A43" s="279"/>
      <c r="B43" s="34">
        <v>27</v>
      </c>
      <c r="C43" s="192" t="s">
        <v>141</v>
      </c>
      <c r="D43" s="263"/>
      <c r="E43" s="34">
        <v>80</v>
      </c>
      <c r="F43" s="121"/>
      <c r="G43" s="121"/>
      <c r="H43" s="121">
        <v>80</v>
      </c>
      <c r="I43" s="121"/>
      <c r="J43" s="121"/>
      <c r="K43" s="121">
        <v>30</v>
      </c>
      <c r="L43" s="121"/>
      <c r="M43" s="121"/>
      <c r="N43" s="121">
        <v>70</v>
      </c>
      <c r="O43" s="121"/>
      <c r="P43" s="121"/>
      <c r="Q43" s="121">
        <v>70</v>
      </c>
      <c r="R43" s="121"/>
      <c r="S43" s="121"/>
      <c r="T43" s="222">
        <f t="shared" si="0"/>
        <v>0.66</v>
      </c>
      <c r="U43" s="121"/>
      <c r="V43" s="121"/>
    </row>
    <row r="44" spans="1:22" s="36" customFormat="1" x14ac:dyDescent="0.2">
      <c r="A44" s="279"/>
      <c r="B44" s="34">
        <v>28</v>
      </c>
      <c r="C44" s="192" t="s">
        <v>142</v>
      </c>
      <c r="D44" s="263"/>
      <c r="E44" s="34">
        <v>70</v>
      </c>
      <c r="F44" s="121"/>
      <c r="G44" s="121"/>
      <c r="H44" s="121">
        <v>90</v>
      </c>
      <c r="I44" s="121"/>
      <c r="J44" s="121"/>
      <c r="K44" s="121">
        <v>80</v>
      </c>
      <c r="L44" s="121"/>
      <c r="M44" s="121"/>
      <c r="N44" s="121">
        <v>90</v>
      </c>
      <c r="O44" s="121"/>
      <c r="P44" s="121"/>
      <c r="Q44" s="121">
        <v>80</v>
      </c>
      <c r="R44" s="121"/>
      <c r="S44" s="121"/>
      <c r="T44" s="222">
        <f t="shared" si="0"/>
        <v>0.82</v>
      </c>
      <c r="U44" s="121"/>
      <c r="V44" s="121"/>
    </row>
    <row r="45" spans="1:22" s="36" customFormat="1" x14ac:dyDescent="0.2">
      <c r="A45" s="279"/>
      <c r="B45" s="34">
        <v>29</v>
      </c>
      <c r="C45" s="192" t="s">
        <v>143</v>
      </c>
      <c r="D45" s="263"/>
      <c r="E45" s="34">
        <v>85</v>
      </c>
      <c r="F45" s="121"/>
      <c r="G45" s="121"/>
      <c r="H45" s="121">
        <v>80</v>
      </c>
      <c r="I45" s="121"/>
      <c r="J45" s="121"/>
      <c r="K45" s="121">
        <v>75</v>
      </c>
      <c r="L45" s="121"/>
      <c r="M45" s="121"/>
      <c r="N45" s="121">
        <v>80</v>
      </c>
      <c r="O45" s="121"/>
      <c r="P45" s="121"/>
      <c r="Q45" s="121">
        <v>70</v>
      </c>
      <c r="R45" s="121"/>
      <c r="S45" s="121"/>
      <c r="T45" s="222">
        <f t="shared" si="0"/>
        <v>0.78</v>
      </c>
      <c r="U45" s="121"/>
      <c r="V45" s="121"/>
    </row>
    <row r="46" spans="1:22" s="36" customFormat="1" ht="13.5" thickBot="1" x14ac:dyDescent="0.25">
      <c r="A46" s="280"/>
      <c r="B46" s="34">
        <v>30</v>
      </c>
      <c r="C46" s="192" t="s">
        <v>144</v>
      </c>
      <c r="D46" s="264"/>
      <c r="E46" s="34">
        <v>60</v>
      </c>
      <c r="F46" s="121"/>
      <c r="G46" s="121"/>
      <c r="H46" s="121">
        <v>75</v>
      </c>
      <c r="I46" s="121"/>
      <c r="J46" s="121"/>
      <c r="K46" s="121">
        <v>70</v>
      </c>
      <c r="L46" s="121"/>
      <c r="M46" s="121"/>
      <c r="N46" s="121">
        <v>90</v>
      </c>
      <c r="O46" s="121"/>
      <c r="P46" s="121"/>
      <c r="Q46" s="121">
        <v>65</v>
      </c>
      <c r="R46" s="121"/>
      <c r="S46" s="121"/>
      <c r="T46" s="222">
        <f t="shared" si="0"/>
        <v>0.72</v>
      </c>
      <c r="U46" s="121"/>
      <c r="V46" s="121"/>
    </row>
    <row r="47" spans="1:22" s="36" customFormat="1" x14ac:dyDescent="0.2">
      <c r="A47" s="191"/>
      <c r="B47" s="34"/>
      <c r="C47" s="239" t="s">
        <v>211</v>
      </c>
      <c r="D47" s="41"/>
      <c r="E47" s="187">
        <f>AVERAGE(E41:E46)/100</f>
        <v>0.7583333333333333</v>
      </c>
      <c r="F47" s="187"/>
      <c r="G47" s="187"/>
      <c r="H47" s="187">
        <f>AVERAGE(H41:H46)/100</f>
        <v>0.79166666666666674</v>
      </c>
      <c r="I47" s="187"/>
      <c r="J47" s="187"/>
      <c r="K47" s="187">
        <f>AVERAGE(K41:K46)/100</f>
        <v>0.70833333333333326</v>
      </c>
      <c r="L47" s="187"/>
      <c r="M47" s="187"/>
      <c r="N47" s="187">
        <f>AVERAGE(N41:N46)/100</f>
        <v>0.71666666666666667</v>
      </c>
      <c r="O47" s="187"/>
      <c r="P47" s="187"/>
      <c r="Q47" s="187">
        <f>AVERAGE(Q41:Q46)/100</f>
        <v>0.70833333333333326</v>
      </c>
      <c r="R47" s="187"/>
      <c r="S47" s="187"/>
      <c r="T47" s="222">
        <f>AVERAGE(T41:T46)</f>
        <v>0.73666666666666669</v>
      </c>
      <c r="U47" s="121"/>
      <c r="V47" s="121"/>
    </row>
    <row r="48" spans="1:22" s="36" customFormat="1" ht="13.5" thickBot="1" x14ac:dyDescent="0.25">
      <c r="A48" s="191"/>
      <c r="B48" s="34"/>
      <c r="C48" s="240" t="s">
        <v>215</v>
      </c>
      <c r="D48" s="41"/>
      <c r="E48" s="154">
        <f>AVERAGE(E41,E42,E44,E46)/100</f>
        <v>0.72499999999999998</v>
      </c>
      <c r="F48" s="154"/>
      <c r="G48" s="154"/>
      <c r="H48" s="154">
        <f>AVERAGE(H41,H42,H44,H46)/100</f>
        <v>0.78749999999999998</v>
      </c>
      <c r="I48" s="154"/>
      <c r="J48" s="154"/>
      <c r="K48" s="154">
        <f>AVERAGE(K41,K42,K44,K46)/100</f>
        <v>0.8</v>
      </c>
      <c r="L48" s="154"/>
      <c r="M48" s="154"/>
      <c r="N48" s="154">
        <f>AVERAGE(N41,N42,N44,N46)/100</f>
        <v>0.7</v>
      </c>
      <c r="O48" s="154"/>
      <c r="P48" s="154"/>
      <c r="Q48" s="154">
        <f>AVERAGE(Q41,Q42,Q44,Q46)/100</f>
        <v>0.71250000000000002</v>
      </c>
      <c r="R48" s="154"/>
      <c r="S48" s="154"/>
      <c r="T48" s="222">
        <f>AVERAGE(T41,T42,T44,T46)</f>
        <v>0.74499999999999988</v>
      </c>
      <c r="U48" s="154"/>
      <c r="V48" s="154"/>
    </row>
    <row r="49" spans="1:22" s="36" customFormat="1" x14ac:dyDescent="0.2">
      <c r="A49" s="278" t="s">
        <v>202</v>
      </c>
      <c r="B49" s="34">
        <v>31</v>
      </c>
      <c r="C49" s="197" t="s">
        <v>175</v>
      </c>
      <c r="D49" s="262" t="s">
        <v>221</v>
      </c>
      <c r="E49" s="34">
        <v>80</v>
      </c>
      <c r="F49" s="34"/>
      <c r="G49" s="34"/>
      <c r="H49" s="34">
        <v>70</v>
      </c>
      <c r="I49" s="34"/>
      <c r="J49" s="34"/>
      <c r="K49" s="34">
        <v>80</v>
      </c>
      <c r="L49" s="34"/>
      <c r="M49" s="34"/>
      <c r="N49" s="34">
        <v>70</v>
      </c>
      <c r="O49" s="34"/>
      <c r="P49" s="34"/>
      <c r="Q49" s="34">
        <v>70</v>
      </c>
      <c r="R49" s="34"/>
      <c r="S49" s="34"/>
      <c r="T49" s="222">
        <f t="shared" si="0"/>
        <v>0.74</v>
      </c>
      <c r="U49" s="34"/>
      <c r="V49" s="34"/>
    </row>
    <row r="50" spans="1:22" s="36" customFormat="1" x14ac:dyDescent="0.2">
      <c r="A50" s="279"/>
      <c r="B50" s="34">
        <v>32</v>
      </c>
      <c r="C50" s="197" t="s">
        <v>176</v>
      </c>
      <c r="D50" s="263"/>
      <c r="E50" s="34">
        <v>85</v>
      </c>
      <c r="F50" s="34"/>
      <c r="G50" s="34"/>
      <c r="H50" s="34">
        <v>65</v>
      </c>
      <c r="I50" s="34"/>
      <c r="J50" s="34"/>
      <c r="K50" s="34">
        <v>75</v>
      </c>
      <c r="L50" s="34"/>
      <c r="M50" s="34"/>
      <c r="N50" s="34">
        <v>60</v>
      </c>
      <c r="O50" s="34"/>
      <c r="P50" s="34"/>
      <c r="Q50" s="34">
        <v>75</v>
      </c>
      <c r="R50" s="34"/>
      <c r="S50" s="34"/>
      <c r="T50" s="222">
        <f t="shared" si="0"/>
        <v>0.72</v>
      </c>
      <c r="U50" s="34"/>
      <c r="V50" s="34"/>
    </row>
    <row r="51" spans="1:22" s="36" customFormat="1" x14ac:dyDescent="0.2">
      <c r="A51" s="279"/>
      <c r="B51" s="34">
        <v>33</v>
      </c>
      <c r="C51" s="192" t="s">
        <v>177</v>
      </c>
      <c r="D51" s="263"/>
      <c r="E51" s="34">
        <v>50</v>
      </c>
      <c r="F51" s="34"/>
      <c r="G51" s="34"/>
      <c r="H51" s="34">
        <v>50</v>
      </c>
      <c r="I51" s="34"/>
      <c r="J51" s="34"/>
      <c r="K51" s="34">
        <v>65</v>
      </c>
      <c r="L51" s="34"/>
      <c r="M51" s="34"/>
      <c r="N51" s="34">
        <v>50</v>
      </c>
      <c r="O51" s="34"/>
      <c r="P51" s="34"/>
      <c r="Q51" s="34">
        <v>60</v>
      </c>
      <c r="R51" s="34"/>
      <c r="S51" s="34"/>
      <c r="T51" s="222">
        <f t="shared" si="0"/>
        <v>0.55000000000000004</v>
      </c>
      <c r="U51" s="34"/>
      <c r="V51" s="34"/>
    </row>
    <row r="52" spans="1:22" s="36" customFormat="1" x14ac:dyDescent="0.2">
      <c r="A52" s="279"/>
      <c r="B52" s="34">
        <v>34</v>
      </c>
      <c r="C52" s="197" t="s">
        <v>178</v>
      </c>
      <c r="D52" s="263"/>
      <c r="E52" s="34">
        <v>30</v>
      </c>
      <c r="F52" s="34"/>
      <c r="G52" s="34"/>
      <c r="H52" s="34">
        <v>50</v>
      </c>
      <c r="I52" s="34"/>
      <c r="J52" s="34"/>
      <c r="K52" s="34">
        <v>80</v>
      </c>
      <c r="L52" s="34"/>
      <c r="M52" s="34"/>
      <c r="N52" s="34">
        <v>50</v>
      </c>
      <c r="O52" s="34"/>
      <c r="P52" s="34"/>
      <c r="Q52" s="34">
        <v>80</v>
      </c>
      <c r="R52" s="34"/>
      <c r="S52" s="34"/>
      <c r="T52" s="222">
        <f t="shared" si="0"/>
        <v>0.57999999999999996</v>
      </c>
      <c r="U52" s="34"/>
      <c r="V52" s="34"/>
    </row>
    <row r="53" spans="1:22" s="36" customFormat="1" x14ac:dyDescent="0.2">
      <c r="A53" s="279"/>
      <c r="B53" s="34">
        <v>35</v>
      </c>
      <c r="C53" s="192" t="s">
        <v>179</v>
      </c>
      <c r="D53" s="263"/>
      <c r="E53" s="34">
        <v>50</v>
      </c>
      <c r="F53" s="34"/>
      <c r="G53" s="34"/>
      <c r="H53" s="34">
        <v>75</v>
      </c>
      <c r="I53" s="34"/>
      <c r="J53" s="34"/>
      <c r="K53" s="34">
        <v>80</v>
      </c>
      <c r="L53" s="34"/>
      <c r="M53" s="34"/>
      <c r="N53" s="34">
        <v>50</v>
      </c>
      <c r="O53" s="34"/>
      <c r="P53" s="34"/>
      <c r="Q53" s="34">
        <v>60</v>
      </c>
      <c r="R53" s="34"/>
      <c r="S53" s="34"/>
      <c r="T53" s="222">
        <f t="shared" si="0"/>
        <v>0.63</v>
      </c>
      <c r="U53" s="34"/>
      <c r="V53" s="34"/>
    </row>
    <row r="54" spans="1:22" s="36" customFormat="1" ht="13.5" thickBot="1" x14ac:dyDescent="0.25">
      <c r="A54" s="280"/>
      <c r="B54" s="34">
        <v>36</v>
      </c>
      <c r="C54" s="192" t="s">
        <v>180</v>
      </c>
      <c r="D54" s="264"/>
      <c r="E54" s="34">
        <v>70</v>
      </c>
      <c r="F54" s="34"/>
      <c r="G54" s="34"/>
      <c r="H54" s="34">
        <v>85</v>
      </c>
      <c r="I54" s="34"/>
      <c r="J54" s="34"/>
      <c r="K54" s="34">
        <v>75</v>
      </c>
      <c r="L54" s="34"/>
      <c r="M54" s="34"/>
      <c r="N54" s="34">
        <v>50</v>
      </c>
      <c r="O54" s="34"/>
      <c r="P54" s="34"/>
      <c r="Q54" s="34">
        <v>80</v>
      </c>
      <c r="R54" s="34"/>
      <c r="S54" s="34"/>
      <c r="T54" s="222">
        <f t="shared" si="0"/>
        <v>0.72</v>
      </c>
      <c r="U54" s="34"/>
      <c r="V54" s="34"/>
    </row>
    <row r="55" spans="1:22" s="36" customFormat="1" x14ac:dyDescent="0.2">
      <c r="A55" s="191"/>
      <c r="B55" s="34"/>
      <c r="C55" s="239" t="s">
        <v>211</v>
      </c>
      <c r="D55" s="127"/>
      <c r="E55" s="187">
        <f>AVERAGE(E49:E54)/100</f>
        <v>0.60833333333333339</v>
      </c>
      <c r="F55" s="187"/>
      <c r="G55" s="187"/>
      <c r="H55" s="187">
        <f>AVERAGE(H49:H54)/100</f>
        <v>0.65833333333333333</v>
      </c>
      <c r="I55" s="187"/>
      <c r="J55" s="187"/>
      <c r="K55" s="187">
        <f>AVERAGE(K49:K54)/100</f>
        <v>0.7583333333333333</v>
      </c>
      <c r="L55" s="187"/>
      <c r="M55" s="187"/>
      <c r="N55" s="187">
        <f>AVERAGE(N49:N54)/100</f>
        <v>0.55000000000000004</v>
      </c>
      <c r="O55" s="187"/>
      <c r="P55" s="187"/>
      <c r="Q55" s="187">
        <f>AVERAGE(Q49:Q54)/100</f>
        <v>0.70833333333333326</v>
      </c>
      <c r="R55" s="187"/>
      <c r="S55" s="187"/>
      <c r="T55" s="222">
        <f>AVERAGE(T49:T54)</f>
        <v>0.65666666666666662</v>
      </c>
      <c r="U55" s="121"/>
      <c r="V55" s="121"/>
    </row>
    <row r="56" spans="1:22" s="36" customFormat="1" ht="13.5" thickBot="1" x14ac:dyDescent="0.25">
      <c r="A56" s="191"/>
      <c r="B56" s="34"/>
      <c r="C56" s="240" t="s">
        <v>212</v>
      </c>
      <c r="D56" s="127"/>
      <c r="E56" s="152">
        <f>AVERAGE(E54)/100</f>
        <v>0.7</v>
      </c>
      <c r="F56" s="152"/>
      <c r="G56" s="152"/>
      <c r="H56" s="152">
        <f>AVERAGE(H54)/100</f>
        <v>0.85</v>
      </c>
      <c r="I56" s="152"/>
      <c r="J56" s="152"/>
      <c r="K56" s="152">
        <f>AVERAGE(K54)/100</f>
        <v>0.75</v>
      </c>
      <c r="L56" s="152"/>
      <c r="M56" s="152"/>
      <c r="N56" s="152">
        <f>AVERAGE(N54)/100</f>
        <v>0.5</v>
      </c>
      <c r="O56" s="152"/>
      <c r="P56" s="152"/>
      <c r="Q56" s="152">
        <f>AVERAGE(Q54)/100</f>
        <v>0.8</v>
      </c>
      <c r="R56" s="152"/>
      <c r="S56" s="152"/>
      <c r="T56" s="222">
        <f>AVERAGE(T54)</f>
        <v>0.72</v>
      </c>
      <c r="U56" s="121"/>
      <c r="V56" s="121"/>
    </row>
    <row r="57" spans="1:22" s="36" customFormat="1" x14ac:dyDescent="0.2">
      <c r="A57" s="278" t="s">
        <v>203</v>
      </c>
      <c r="B57" s="34">
        <v>37</v>
      </c>
      <c r="C57" s="192" t="s">
        <v>145</v>
      </c>
      <c r="D57" s="262" t="s">
        <v>222</v>
      </c>
      <c r="E57" s="34">
        <v>50</v>
      </c>
      <c r="F57" s="121"/>
      <c r="G57" s="121"/>
      <c r="H57" s="121">
        <v>50</v>
      </c>
      <c r="I57" s="121"/>
      <c r="J57" s="121"/>
      <c r="K57" s="121">
        <v>60</v>
      </c>
      <c r="L57" s="121"/>
      <c r="M57" s="121"/>
      <c r="N57" s="121">
        <v>70</v>
      </c>
      <c r="O57" s="121"/>
      <c r="P57" s="121"/>
      <c r="Q57" s="121">
        <v>60</v>
      </c>
      <c r="R57" s="121"/>
      <c r="S57" s="121"/>
      <c r="T57" s="222">
        <f t="shared" si="0"/>
        <v>0.57999999999999996</v>
      </c>
      <c r="U57" s="121"/>
      <c r="V57" s="121"/>
    </row>
    <row r="58" spans="1:22" s="36" customFormat="1" x14ac:dyDescent="0.2">
      <c r="A58" s="279"/>
      <c r="B58" s="34">
        <v>38</v>
      </c>
      <c r="C58" s="192" t="s">
        <v>146</v>
      </c>
      <c r="D58" s="263"/>
      <c r="E58" s="193">
        <v>70</v>
      </c>
      <c r="F58" s="41"/>
      <c r="G58" s="41"/>
      <c r="H58" s="41">
        <v>50</v>
      </c>
      <c r="I58" s="41"/>
      <c r="J58" s="41"/>
      <c r="K58" s="41">
        <v>70</v>
      </c>
      <c r="L58" s="41"/>
      <c r="M58" s="41"/>
      <c r="N58" s="41">
        <v>70</v>
      </c>
      <c r="O58" s="41"/>
      <c r="P58" s="41"/>
      <c r="Q58" s="41">
        <v>60</v>
      </c>
      <c r="R58" s="41"/>
      <c r="S58" s="41"/>
      <c r="T58" s="222">
        <f t="shared" si="0"/>
        <v>0.64</v>
      </c>
      <c r="U58" s="41"/>
      <c r="V58" s="41"/>
    </row>
    <row r="59" spans="1:22" s="36" customFormat="1" x14ac:dyDescent="0.2">
      <c r="A59" s="279"/>
      <c r="B59" s="34">
        <v>39</v>
      </c>
      <c r="C59" s="192" t="s">
        <v>147</v>
      </c>
      <c r="D59" s="263"/>
      <c r="E59" s="193">
        <v>70</v>
      </c>
      <c r="F59" s="41"/>
      <c r="G59" s="41"/>
      <c r="H59" s="41">
        <v>60</v>
      </c>
      <c r="I59" s="41"/>
      <c r="J59" s="41"/>
      <c r="K59" s="41">
        <v>70</v>
      </c>
      <c r="L59" s="41"/>
      <c r="M59" s="41"/>
      <c r="N59" s="41">
        <v>70</v>
      </c>
      <c r="O59" s="41"/>
      <c r="P59" s="41"/>
      <c r="Q59" s="41">
        <v>80</v>
      </c>
      <c r="R59" s="41"/>
      <c r="S59" s="41"/>
      <c r="T59" s="222">
        <f t="shared" si="0"/>
        <v>0.7</v>
      </c>
      <c r="U59" s="41"/>
      <c r="V59" s="41"/>
    </row>
    <row r="60" spans="1:22" s="36" customFormat="1" x14ac:dyDescent="0.2">
      <c r="A60" s="279"/>
      <c r="B60" s="34">
        <v>40</v>
      </c>
      <c r="C60" s="192" t="s">
        <v>149</v>
      </c>
      <c r="D60" s="263"/>
      <c r="E60" s="193">
        <v>60</v>
      </c>
      <c r="F60" s="41"/>
      <c r="G60" s="41"/>
      <c r="H60" s="41">
        <v>60</v>
      </c>
      <c r="I60" s="41"/>
      <c r="J60" s="41"/>
      <c r="K60" s="41">
        <v>60</v>
      </c>
      <c r="L60" s="41"/>
      <c r="M60" s="41"/>
      <c r="N60" s="41">
        <v>70</v>
      </c>
      <c r="O60" s="41"/>
      <c r="P60" s="41"/>
      <c r="Q60" s="41">
        <v>60</v>
      </c>
      <c r="R60" s="41"/>
      <c r="S60" s="41"/>
      <c r="T60" s="222">
        <f t="shared" si="0"/>
        <v>0.62</v>
      </c>
      <c r="U60" s="41"/>
      <c r="V60" s="41"/>
    </row>
    <row r="61" spans="1:22" s="36" customFormat="1" x14ac:dyDescent="0.2">
      <c r="A61" s="279"/>
      <c r="B61" s="34">
        <v>41</v>
      </c>
      <c r="C61" s="192" t="s">
        <v>150</v>
      </c>
      <c r="D61" s="263"/>
      <c r="E61" s="193">
        <v>70</v>
      </c>
      <c r="F61" s="41"/>
      <c r="G61" s="41"/>
      <c r="H61" s="41">
        <v>70</v>
      </c>
      <c r="I61" s="41"/>
      <c r="J61" s="41"/>
      <c r="K61" s="41">
        <v>70</v>
      </c>
      <c r="L61" s="41"/>
      <c r="M61" s="41"/>
      <c r="N61" s="41">
        <v>80</v>
      </c>
      <c r="O61" s="41"/>
      <c r="P61" s="41"/>
      <c r="Q61" s="41">
        <v>70</v>
      </c>
      <c r="R61" s="41"/>
      <c r="S61" s="41"/>
      <c r="T61" s="222">
        <f t="shared" si="0"/>
        <v>0.72</v>
      </c>
      <c r="U61" s="41"/>
      <c r="V61" s="41"/>
    </row>
    <row r="62" spans="1:22" s="36" customFormat="1" ht="13.5" thickBot="1" x14ac:dyDescent="0.25">
      <c r="A62" s="280"/>
      <c r="B62" s="34">
        <v>42</v>
      </c>
      <c r="C62" s="192" t="s">
        <v>148</v>
      </c>
      <c r="D62" s="264"/>
      <c r="E62" s="193">
        <v>60</v>
      </c>
      <c r="F62" s="41"/>
      <c r="G62" s="41"/>
      <c r="H62" s="41">
        <v>50</v>
      </c>
      <c r="I62" s="41"/>
      <c r="J62" s="41"/>
      <c r="K62" s="41">
        <v>60</v>
      </c>
      <c r="L62" s="41"/>
      <c r="M62" s="41"/>
      <c r="N62" s="41">
        <v>70</v>
      </c>
      <c r="O62" s="41"/>
      <c r="P62" s="41"/>
      <c r="Q62" s="41">
        <v>60</v>
      </c>
      <c r="R62" s="41"/>
      <c r="S62" s="41"/>
      <c r="T62" s="222">
        <f t="shared" si="0"/>
        <v>0.6</v>
      </c>
      <c r="U62" s="41"/>
      <c r="V62" s="41"/>
    </row>
    <row r="63" spans="1:22" s="36" customFormat="1" x14ac:dyDescent="0.2">
      <c r="A63" s="191"/>
      <c r="B63" s="34"/>
      <c r="C63" s="239" t="s">
        <v>211</v>
      </c>
      <c r="D63" s="249"/>
      <c r="E63" s="194">
        <f>AVERAGE(E57:E62)/100</f>
        <v>0.6333333333333333</v>
      </c>
      <c r="F63" s="194"/>
      <c r="G63" s="194"/>
      <c r="H63" s="194">
        <f>AVERAGE(H57:H62)/100</f>
        <v>0.56666666666666665</v>
      </c>
      <c r="I63" s="194"/>
      <c r="J63" s="194"/>
      <c r="K63" s="194">
        <f>AVERAGE(K57:K62)/100</f>
        <v>0.65</v>
      </c>
      <c r="L63" s="194"/>
      <c r="M63" s="194"/>
      <c r="N63" s="194">
        <f>AVERAGE(N57:N62)/100</f>
        <v>0.71666666666666667</v>
      </c>
      <c r="O63" s="194"/>
      <c r="P63" s="194"/>
      <c r="Q63" s="194">
        <f>AVERAGE(Q57:Q62)/100</f>
        <v>0.65</v>
      </c>
      <c r="R63" s="194"/>
      <c r="S63" s="194"/>
      <c r="T63" s="222">
        <f>AVERAGE(T57:T62)</f>
        <v>0.64333333333333331</v>
      </c>
      <c r="U63" s="41"/>
      <c r="V63" s="41"/>
    </row>
    <row r="64" spans="1:22" s="36" customFormat="1" ht="13.5" thickBot="1" x14ac:dyDescent="0.25">
      <c r="A64" s="191"/>
      <c r="B64" s="34"/>
      <c r="C64" s="240" t="s">
        <v>214</v>
      </c>
      <c r="D64" s="41"/>
      <c r="E64" s="154">
        <f>AVERAGE(E59,E62)/100</f>
        <v>0.65</v>
      </c>
      <c r="F64" s="154"/>
      <c r="G64" s="154"/>
      <c r="H64" s="154">
        <f>AVERAGE(H59,H62)/100</f>
        <v>0.55000000000000004</v>
      </c>
      <c r="I64" s="154"/>
      <c r="J64" s="154"/>
      <c r="K64" s="154">
        <f>AVERAGE(K59,K62)/100</f>
        <v>0.65</v>
      </c>
      <c r="L64" s="154"/>
      <c r="M64" s="154"/>
      <c r="N64" s="154">
        <f>AVERAGE(N59,N62)/100</f>
        <v>0.7</v>
      </c>
      <c r="O64" s="154"/>
      <c r="P64" s="154"/>
      <c r="Q64" s="154">
        <f>AVERAGE(Q59,Q62)/100</f>
        <v>0.7</v>
      </c>
      <c r="R64" s="154"/>
      <c r="S64" s="154"/>
      <c r="T64" s="222">
        <f>AVERAGE(T59,T62)</f>
        <v>0.64999999999999991</v>
      </c>
      <c r="U64" s="41"/>
      <c r="V64" s="41"/>
    </row>
    <row r="65" spans="1:22" s="36" customFormat="1" x14ac:dyDescent="0.2">
      <c r="A65" s="278" t="s">
        <v>204</v>
      </c>
      <c r="B65" s="34">
        <v>43</v>
      </c>
      <c r="C65" s="192" t="s">
        <v>181</v>
      </c>
      <c r="D65" s="265" t="s">
        <v>222</v>
      </c>
      <c r="E65" s="34">
        <v>70</v>
      </c>
      <c r="F65" s="121"/>
      <c r="G65" s="121"/>
      <c r="H65" s="121">
        <v>60</v>
      </c>
      <c r="I65" s="121"/>
      <c r="J65" s="121"/>
      <c r="K65" s="121">
        <v>50</v>
      </c>
      <c r="L65" s="121"/>
      <c r="M65" s="121"/>
      <c r="N65" s="121">
        <v>50</v>
      </c>
      <c r="O65" s="121"/>
      <c r="P65" s="121"/>
      <c r="Q65" s="121">
        <v>70</v>
      </c>
      <c r="R65" s="121"/>
      <c r="S65" s="121"/>
      <c r="T65" s="222">
        <f t="shared" si="0"/>
        <v>0.6</v>
      </c>
      <c r="U65" s="121"/>
      <c r="V65" s="121"/>
    </row>
    <row r="66" spans="1:22" s="36" customFormat="1" x14ac:dyDescent="0.2">
      <c r="A66" s="279"/>
      <c r="B66" s="34">
        <v>44</v>
      </c>
      <c r="C66" s="192" t="s">
        <v>182</v>
      </c>
      <c r="D66" s="266"/>
      <c r="E66" s="193">
        <v>60</v>
      </c>
      <c r="F66" s="41"/>
      <c r="G66" s="41"/>
      <c r="H66" s="41">
        <v>60</v>
      </c>
      <c r="I66" s="41"/>
      <c r="J66" s="41"/>
      <c r="K66" s="41">
        <v>40</v>
      </c>
      <c r="L66" s="41"/>
      <c r="M66" s="41"/>
      <c r="N66" s="41">
        <v>50</v>
      </c>
      <c r="O66" s="41"/>
      <c r="P66" s="41"/>
      <c r="Q66" s="41">
        <v>60</v>
      </c>
      <c r="R66" s="41"/>
      <c r="S66" s="41"/>
      <c r="T66" s="222">
        <f t="shared" si="0"/>
        <v>0.54</v>
      </c>
      <c r="U66" s="41"/>
      <c r="V66" s="41"/>
    </row>
    <row r="67" spans="1:22" s="36" customFormat="1" x14ac:dyDescent="0.2">
      <c r="A67" s="279"/>
      <c r="B67" s="34">
        <v>45</v>
      </c>
      <c r="C67" s="192" t="s">
        <v>183</v>
      </c>
      <c r="D67" s="266"/>
      <c r="E67" s="193">
        <v>50</v>
      </c>
      <c r="F67" s="41"/>
      <c r="G67" s="41"/>
      <c r="H67" s="41">
        <v>50</v>
      </c>
      <c r="I67" s="41"/>
      <c r="J67" s="41"/>
      <c r="K67" s="41">
        <v>40</v>
      </c>
      <c r="L67" s="41"/>
      <c r="M67" s="41"/>
      <c r="N67" s="41">
        <v>40</v>
      </c>
      <c r="O67" s="41"/>
      <c r="P67" s="41"/>
      <c r="Q67" s="41">
        <v>60</v>
      </c>
      <c r="R67" s="41"/>
      <c r="S67" s="41"/>
      <c r="T67" s="222">
        <f t="shared" si="0"/>
        <v>0.48</v>
      </c>
      <c r="U67" s="41"/>
      <c r="V67" s="41"/>
    </row>
    <row r="68" spans="1:22" s="36" customFormat="1" x14ac:dyDescent="0.2">
      <c r="A68" s="279"/>
      <c r="B68" s="34">
        <v>46</v>
      </c>
      <c r="C68" s="192" t="s">
        <v>184</v>
      </c>
      <c r="D68" s="266"/>
      <c r="E68" s="193">
        <v>70</v>
      </c>
      <c r="F68" s="41"/>
      <c r="G68" s="41"/>
      <c r="H68" s="41">
        <v>40</v>
      </c>
      <c r="I68" s="41"/>
      <c r="J68" s="41"/>
      <c r="K68" s="41">
        <v>50</v>
      </c>
      <c r="L68" s="41"/>
      <c r="M68" s="41"/>
      <c r="N68" s="41">
        <v>40</v>
      </c>
      <c r="O68" s="41"/>
      <c r="P68" s="41"/>
      <c r="Q68" s="41">
        <v>50</v>
      </c>
      <c r="R68" s="41"/>
      <c r="S68" s="41"/>
      <c r="T68" s="222">
        <f t="shared" si="0"/>
        <v>0.5</v>
      </c>
      <c r="U68" s="41"/>
      <c r="V68" s="41"/>
    </row>
    <row r="69" spans="1:22" s="36" customFormat="1" x14ac:dyDescent="0.2">
      <c r="A69" s="279"/>
      <c r="B69" s="34">
        <v>47</v>
      </c>
      <c r="C69" s="192" t="s">
        <v>185</v>
      </c>
      <c r="D69" s="266"/>
      <c r="E69" s="193">
        <v>80</v>
      </c>
      <c r="F69" s="41"/>
      <c r="G69" s="41"/>
      <c r="H69" s="41">
        <v>60</v>
      </c>
      <c r="I69" s="41"/>
      <c r="J69" s="41"/>
      <c r="K69" s="41">
        <v>50</v>
      </c>
      <c r="L69" s="41"/>
      <c r="M69" s="41"/>
      <c r="N69" s="41">
        <v>60</v>
      </c>
      <c r="O69" s="41"/>
      <c r="P69" s="41"/>
      <c r="Q69" s="41">
        <v>50</v>
      </c>
      <c r="R69" s="41"/>
      <c r="S69" s="41"/>
      <c r="T69" s="222">
        <f t="shared" si="0"/>
        <v>0.6</v>
      </c>
      <c r="U69" s="41"/>
      <c r="V69" s="41"/>
    </row>
    <row r="70" spans="1:22" s="36" customFormat="1" ht="13.5" thickBot="1" x14ac:dyDescent="0.25">
      <c r="A70" s="280"/>
      <c r="B70" s="34">
        <v>48</v>
      </c>
      <c r="C70" s="192" t="s">
        <v>186</v>
      </c>
      <c r="D70" s="267"/>
      <c r="E70" s="193">
        <v>60</v>
      </c>
      <c r="F70" s="41"/>
      <c r="G70" s="41"/>
      <c r="H70" s="41">
        <v>60</v>
      </c>
      <c r="I70" s="41"/>
      <c r="J70" s="41"/>
      <c r="K70" s="41">
        <v>50</v>
      </c>
      <c r="L70" s="41"/>
      <c r="M70" s="41"/>
      <c r="N70" s="41">
        <v>50</v>
      </c>
      <c r="O70" s="41"/>
      <c r="P70" s="41"/>
      <c r="Q70" s="41">
        <v>70</v>
      </c>
      <c r="R70" s="41"/>
      <c r="S70" s="41"/>
      <c r="T70" s="222">
        <f t="shared" si="0"/>
        <v>0.57999999999999996</v>
      </c>
      <c r="U70" s="41"/>
      <c r="V70" s="41"/>
    </row>
    <row r="71" spans="1:22" s="36" customFormat="1" ht="15" x14ac:dyDescent="0.25">
      <c r="A71" s="191"/>
      <c r="B71" s="34"/>
      <c r="C71" s="239" t="s">
        <v>211</v>
      </c>
      <c r="D71" s="164"/>
      <c r="E71" s="195">
        <f>AVERAGE(E65:E70)/100</f>
        <v>0.65</v>
      </c>
      <c r="F71" s="195"/>
      <c r="G71" s="195"/>
      <c r="H71" s="195">
        <f>AVERAGE(H65:H70)/100</f>
        <v>0.55000000000000004</v>
      </c>
      <c r="I71" s="195"/>
      <c r="J71" s="195"/>
      <c r="K71" s="195">
        <f>AVERAGE(K65:K70)/100</f>
        <v>0.46666666666666662</v>
      </c>
      <c r="L71" s="195"/>
      <c r="M71" s="195"/>
      <c r="N71" s="195">
        <f>AVERAGE(N65:N70)/100</f>
        <v>0.48333333333333334</v>
      </c>
      <c r="O71" s="195"/>
      <c r="P71" s="195"/>
      <c r="Q71" s="195">
        <f>AVERAGE(Q65:Q70)/100</f>
        <v>0.6</v>
      </c>
      <c r="R71" s="195"/>
      <c r="S71" s="195"/>
      <c r="T71" s="222">
        <f>AVERAGE(T65:T70)</f>
        <v>0.55000000000000004</v>
      </c>
      <c r="U71" s="41"/>
      <c r="V71" s="41"/>
    </row>
    <row r="72" spans="1:22" s="36" customFormat="1" ht="15.75" thickBot="1" x14ac:dyDescent="0.3">
      <c r="A72" s="191"/>
      <c r="B72" s="34"/>
      <c r="C72" s="240" t="s">
        <v>213</v>
      </c>
      <c r="D72" s="164"/>
      <c r="E72" s="154">
        <f>AVERAGE(E66,E67,E70)/100</f>
        <v>0.56666666666666665</v>
      </c>
      <c r="F72" s="154"/>
      <c r="G72" s="154"/>
      <c r="H72" s="154">
        <f>AVERAGE(H66,H67,H70)/100</f>
        <v>0.56666666666666665</v>
      </c>
      <c r="I72" s="154"/>
      <c r="J72" s="154"/>
      <c r="K72" s="154">
        <f>AVERAGE(K66,K67,K70)/100</f>
        <v>0.43333333333333335</v>
      </c>
      <c r="L72" s="154"/>
      <c r="M72" s="154"/>
      <c r="N72" s="154">
        <f>AVERAGE(N66,N67,N70)/100</f>
        <v>0.46666666666666662</v>
      </c>
      <c r="O72" s="154"/>
      <c r="P72" s="154"/>
      <c r="Q72" s="154">
        <f>AVERAGE(Q66,Q67,Q70)/100</f>
        <v>0.6333333333333333</v>
      </c>
      <c r="R72" s="154"/>
      <c r="S72" s="154"/>
      <c r="T72" s="222">
        <f>AVERAGE(T66,T67,T70)</f>
        <v>0.53333333333333333</v>
      </c>
      <c r="U72" s="41"/>
      <c r="V72" s="41"/>
    </row>
    <row r="73" spans="1:22" s="36" customFormat="1" x14ac:dyDescent="0.2">
      <c r="A73" s="281" t="s">
        <v>205</v>
      </c>
      <c r="B73" s="34">
        <v>49</v>
      </c>
      <c r="C73" s="184" t="s">
        <v>187</v>
      </c>
      <c r="D73" s="262" t="s">
        <v>222</v>
      </c>
      <c r="E73" s="34">
        <v>50</v>
      </c>
      <c r="F73" s="34"/>
      <c r="G73" s="34"/>
      <c r="H73" s="34">
        <v>50</v>
      </c>
      <c r="I73" s="34"/>
      <c r="J73" s="34"/>
      <c r="K73" s="34">
        <v>40</v>
      </c>
      <c r="L73" s="34"/>
      <c r="M73" s="34"/>
      <c r="N73" s="34">
        <v>60</v>
      </c>
      <c r="O73" s="34"/>
      <c r="P73" s="34"/>
      <c r="Q73" s="34">
        <v>50</v>
      </c>
      <c r="R73" s="34"/>
      <c r="S73" s="34"/>
      <c r="T73" s="222">
        <f t="shared" si="0"/>
        <v>0.5</v>
      </c>
      <c r="U73" s="34"/>
      <c r="V73" s="34"/>
    </row>
    <row r="74" spans="1:22" s="36" customFormat="1" x14ac:dyDescent="0.2">
      <c r="A74" s="282"/>
      <c r="B74" s="34">
        <v>50</v>
      </c>
      <c r="C74" s="35" t="s">
        <v>188</v>
      </c>
      <c r="D74" s="263"/>
      <c r="E74" s="34">
        <v>50</v>
      </c>
      <c r="F74" s="34"/>
      <c r="G74" s="34"/>
      <c r="H74" s="34">
        <v>50</v>
      </c>
      <c r="I74" s="34"/>
      <c r="J74" s="34"/>
      <c r="K74" s="34">
        <v>50</v>
      </c>
      <c r="L74" s="34"/>
      <c r="M74" s="34"/>
      <c r="N74" s="34">
        <v>60</v>
      </c>
      <c r="O74" s="34"/>
      <c r="P74" s="34"/>
      <c r="Q74" s="34">
        <v>50</v>
      </c>
      <c r="R74" s="34"/>
      <c r="S74" s="34"/>
      <c r="T74" s="222">
        <f t="shared" si="0"/>
        <v>0.52</v>
      </c>
      <c r="U74" s="34"/>
      <c r="V74" s="34"/>
    </row>
    <row r="75" spans="1:22" s="36" customFormat="1" x14ac:dyDescent="0.2">
      <c r="A75" s="282"/>
      <c r="B75" s="34">
        <v>51</v>
      </c>
      <c r="C75" s="198" t="s">
        <v>189</v>
      </c>
      <c r="D75" s="263"/>
      <c r="E75" s="34">
        <v>50</v>
      </c>
      <c r="F75" s="34"/>
      <c r="G75" s="34"/>
      <c r="H75" s="34">
        <v>50</v>
      </c>
      <c r="I75" s="34"/>
      <c r="J75" s="34"/>
      <c r="K75" s="34">
        <v>50</v>
      </c>
      <c r="L75" s="34"/>
      <c r="M75" s="34"/>
      <c r="N75" s="34">
        <v>60</v>
      </c>
      <c r="O75" s="34"/>
      <c r="P75" s="34"/>
      <c r="Q75" s="34">
        <v>50</v>
      </c>
      <c r="R75" s="34"/>
      <c r="S75" s="34"/>
      <c r="T75" s="222">
        <f t="shared" si="0"/>
        <v>0.52</v>
      </c>
      <c r="U75" s="34"/>
      <c r="V75" s="34"/>
    </row>
    <row r="76" spans="1:22" s="36" customFormat="1" x14ac:dyDescent="0.2">
      <c r="A76" s="282"/>
      <c r="B76" s="34">
        <v>52</v>
      </c>
      <c r="C76" s="192" t="s">
        <v>190</v>
      </c>
      <c r="D76" s="263"/>
      <c r="E76" s="34">
        <v>50</v>
      </c>
      <c r="F76" s="34"/>
      <c r="G76" s="34"/>
      <c r="H76" s="34">
        <v>40</v>
      </c>
      <c r="I76" s="34"/>
      <c r="J76" s="34"/>
      <c r="K76" s="34">
        <v>40</v>
      </c>
      <c r="L76" s="34"/>
      <c r="M76" s="34"/>
      <c r="N76" s="34">
        <v>60</v>
      </c>
      <c r="O76" s="34"/>
      <c r="P76" s="34"/>
      <c r="Q76" s="34">
        <v>50</v>
      </c>
      <c r="R76" s="34"/>
      <c r="S76" s="34"/>
      <c r="T76" s="222">
        <f t="shared" si="0"/>
        <v>0.48</v>
      </c>
      <c r="U76" s="34"/>
      <c r="V76" s="34"/>
    </row>
    <row r="77" spans="1:22" s="36" customFormat="1" ht="13.5" thickBot="1" x14ac:dyDescent="0.25">
      <c r="A77" s="283"/>
      <c r="B77" s="34">
        <v>53</v>
      </c>
      <c r="C77" s="192" t="s">
        <v>191</v>
      </c>
      <c r="D77" s="264"/>
      <c r="E77" s="34">
        <v>50</v>
      </c>
      <c r="F77" s="34"/>
      <c r="G77" s="34"/>
      <c r="H77" s="34">
        <v>50</v>
      </c>
      <c r="I77" s="34"/>
      <c r="J77" s="34"/>
      <c r="K77" s="34">
        <v>50</v>
      </c>
      <c r="L77" s="34"/>
      <c r="M77" s="34"/>
      <c r="N77" s="34">
        <v>60</v>
      </c>
      <c r="O77" s="34"/>
      <c r="P77" s="34"/>
      <c r="Q77" s="34">
        <v>50</v>
      </c>
      <c r="R77" s="34"/>
      <c r="S77" s="34"/>
      <c r="T77" s="222">
        <f t="shared" si="0"/>
        <v>0.52</v>
      </c>
      <c r="U77" s="34"/>
      <c r="V77" s="34"/>
    </row>
    <row r="78" spans="1:22" s="75" customFormat="1" x14ac:dyDescent="0.2">
      <c r="A78" s="88"/>
      <c r="B78" s="85"/>
      <c r="C78" s="239" t="s">
        <v>216</v>
      </c>
      <c r="D78" s="239"/>
      <c r="E78" s="86">
        <f>AVERAGE(E73:E77)/100</f>
        <v>0.5</v>
      </c>
      <c r="F78" s="86"/>
      <c r="G78" s="86"/>
      <c r="H78" s="86">
        <f>AVERAGE(H73:H77)/100</f>
        <v>0.48</v>
      </c>
      <c r="I78" s="86"/>
      <c r="J78" s="86"/>
      <c r="K78" s="86">
        <f>AVERAGE(K73:K77)/100</f>
        <v>0.46</v>
      </c>
      <c r="L78" s="86"/>
      <c r="M78" s="86"/>
      <c r="N78" s="86">
        <f>AVERAGE(N73:N77)/100</f>
        <v>0.6</v>
      </c>
      <c r="O78" s="86"/>
      <c r="P78" s="86"/>
      <c r="Q78" s="86">
        <f>AVERAGE(Q73:Q77)/100</f>
        <v>0.5</v>
      </c>
      <c r="R78" s="86"/>
      <c r="S78" s="86"/>
      <c r="T78" s="222">
        <f>AVERAGE(T73:T77)</f>
        <v>0.50800000000000001</v>
      </c>
      <c r="U78" s="85"/>
      <c r="V78" s="85"/>
    </row>
    <row r="79" spans="1:22" s="75" customFormat="1" x14ac:dyDescent="0.2">
      <c r="A79" s="88"/>
      <c r="B79" s="85"/>
      <c r="C79" s="240" t="s">
        <v>213</v>
      </c>
      <c r="D79" s="240"/>
      <c r="E79" s="86">
        <f>AVERAGE(E74,E75,E77)/100</f>
        <v>0.5</v>
      </c>
      <c r="F79" s="86"/>
      <c r="G79" s="86"/>
      <c r="H79" s="86">
        <f t="shared" ref="H79:N79" si="1">AVERAGE(H74,H75,H77)/100</f>
        <v>0.5</v>
      </c>
      <c r="I79" s="86"/>
      <c r="J79" s="86"/>
      <c r="K79" s="86">
        <f t="shared" si="1"/>
        <v>0.5</v>
      </c>
      <c r="L79" s="86"/>
      <c r="M79" s="86"/>
      <c r="N79" s="86">
        <f t="shared" si="1"/>
        <v>0.6</v>
      </c>
      <c r="O79" s="86"/>
      <c r="P79" s="86"/>
      <c r="Q79" s="86">
        <f>AVERAGE(Q74,Q75,Q77)/100</f>
        <v>0.5</v>
      </c>
      <c r="R79" s="86"/>
      <c r="S79" s="86"/>
      <c r="T79" s="225">
        <f>AVERAGE(T74,T75,T77)</f>
        <v>0.52</v>
      </c>
      <c r="U79" s="85"/>
      <c r="V79" s="85"/>
    </row>
    <row r="80" spans="1:22" s="75" customFormat="1" x14ac:dyDescent="0.2">
      <c r="A80" s="88"/>
      <c r="B80" s="85"/>
      <c r="C80" s="239" t="s">
        <v>217</v>
      </c>
      <c r="D80" s="239"/>
      <c r="E80" s="214">
        <f>(E15+E23+E31+E47+E55+E63+E71+E78+E39)/9</f>
        <v>0.56944444444444442</v>
      </c>
      <c r="F80" s="225"/>
      <c r="G80" s="225"/>
      <c r="H80" s="225">
        <f t="shared" ref="H80:K80" si="2">(H15+H23+H31+H47+H55+H63+H71+H78+H39)/9</f>
        <v>0.55981481481481477</v>
      </c>
      <c r="I80" s="225"/>
      <c r="J80" s="225"/>
      <c r="K80" s="225">
        <f t="shared" si="2"/>
        <v>0.56777777777777783</v>
      </c>
      <c r="L80" s="225"/>
      <c r="M80" s="225"/>
      <c r="N80" s="225">
        <f t="shared" ref="N80:Q80" si="3">(N15+N23+N31+N47+N55+N63+N71+N78+N39)/9</f>
        <v>0.59629629629629632</v>
      </c>
      <c r="O80" s="225"/>
      <c r="P80" s="225"/>
      <c r="Q80" s="225">
        <f t="shared" si="3"/>
        <v>0.59907407407407398</v>
      </c>
      <c r="R80" s="225"/>
      <c r="S80" s="225"/>
      <c r="T80" s="225">
        <f t="shared" ref="T80" si="4">(T15+T23+T31+T47+T55+T63+T71+T78+T39)/9</f>
        <v>0.57848148148148137</v>
      </c>
      <c r="U80" s="85"/>
      <c r="V80" s="85"/>
    </row>
    <row r="81" spans="1:22" s="75" customFormat="1" x14ac:dyDescent="0.2">
      <c r="A81" s="88"/>
      <c r="B81" s="85"/>
      <c r="C81" s="240" t="s">
        <v>218</v>
      </c>
      <c r="D81" s="240"/>
      <c r="E81" s="213">
        <f>((E10+E12+E13+E18+E22+E26+E37+E41+E42+E44+E46+E54+E59+E62+E66+E67+E70+E74+E75+E77)/20)/100</f>
        <v>0.59499999999999997</v>
      </c>
      <c r="F81" s="213"/>
      <c r="G81" s="213"/>
      <c r="H81" s="213">
        <f t="shared" ref="H81:K81" si="5">((H10+H12+H13+H18+H22+H26+H37+H41+H42+H44+H46+H54+H59+H62+H66+H67+H70+H74+H75+H77)/20)/100</f>
        <v>0.60750000000000004</v>
      </c>
      <c r="I81" s="213"/>
      <c r="J81" s="213"/>
      <c r="K81" s="213">
        <f t="shared" si="5"/>
        <v>0.60499999999999998</v>
      </c>
      <c r="L81" s="213"/>
      <c r="M81" s="213"/>
      <c r="N81" s="213">
        <f t="shared" ref="N81:Q81" si="6">((N10+N12+N13+N18+N22+N26+N37+N41+N42+N44+N46+N54+N59+N62+N66+N67+N70+N74+N75+N77)/20)/100</f>
        <v>0.60750000000000004</v>
      </c>
      <c r="O81" s="213"/>
      <c r="P81" s="213"/>
      <c r="Q81" s="213">
        <f t="shared" si="6"/>
        <v>0.64749999999999996</v>
      </c>
      <c r="R81" s="213"/>
      <c r="S81" s="213"/>
      <c r="T81" s="213">
        <f>((T10+T12+T13+T18+T22+T26+T37+T41+T42+T44+T46+T54+T59+T62+T66+T67+T70+T74+T75+T77)/20)</f>
        <v>0.61249999999999993</v>
      </c>
      <c r="U81" s="85"/>
      <c r="V81" s="85"/>
    </row>
    <row r="86" spans="1:22" ht="14.25" x14ac:dyDescent="0.2">
      <c r="G86" s="19"/>
      <c r="H86" s="19"/>
      <c r="I86" s="19"/>
    </row>
  </sheetData>
  <mergeCells count="29">
    <mergeCell ref="T7:V7"/>
    <mergeCell ref="Q7:S7"/>
    <mergeCell ref="B4:S4"/>
    <mergeCell ref="B6:B8"/>
    <mergeCell ref="C6:C8"/>
    <mergeCell ref="E6:S6"/>
    <mergeCell ref="E7:G7"/>
    <mergeCell ref="H7:J7"/>
    <mergeCell ref="K7:M7"/>
    <mergeCell ref="N7:P7"/>
    <mergeCell ref="A49:A54"/>
    <mergeCell ref="A57:A62"/>
    <mergeCell ref="A65:A70"/>
    <mergeCell ref="A73:A77"/>
    <mergeCell ref="A7:A8"/>
    <mergeCell ref="A9:A14"/>
    <mergeCell ref="A17:A22"/>
    <mergeCell ref="A25:A30"/>
    <mergeCell ref="A33:A38"/>
    <mergeCell ref="A41:A46"/>
    <mergeCell ref="D49:D54"/>
    <mergeCell ref="D57:D62"/>
    <mergeCell ref="D65:D70"/>
    <mergeCell ref="D73:D77"/>
    <mergeCell ref="D9:D14"/>
    <mergeCell ref="D17:D22"/>
    <mergeCell ref="D25:D30"/>
    <mergeCell ref="D33:D38"/>
    <mergeCell ref="D41:D46"/>
  </mergeCells>
  <phoneticPr fontId="3" type="noConversion"/>
  <hyperlinks>
    <hyperlink ref="C41" r:id="rId1" display="https://schoolpay.by/school/pupil/1482346"/>
    <hyperlink ref="C49" r:id="rId2" display="https://schoolpay.by/school/pupil/1482339"/>
    <hyperlink ref="C50" r:id="rId3" display="https://schoolpay.by/school/pupil/1482356"/>
    <hyperlink ref="C52" r:id="rId4" display="https://schoolpay.by/school/pupil/1482336"/>
  </hyperlinks>
  <pageMargins left="0.7" right="0.7" top="0.75" bottom="0.75" header="0.3" footer="0.3"/>
  <pageSetup paperSize="9" scale="76" fitToWidth="0" orientation="portrait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5"/>
  <sheetViews>
    <sheetView zoomScale="75" zoomScaleNormal="75" workbookViewId="0"/>
  </sheetViews>
  <sheetFormatPr defaultRowHeight="14.25" x14ac:dyDescent="0.2"/>
  <cols>
    <col min="2" max="2" width="4.28515625" customWidth="1"/>
    <col min="3" max="3" width="44.5703125" customWidth="1"/>
    <col min="4" max="4" width="8.85546875" customWidth="1"/>
    <col min="5" max="19" width="10.42578125" customWidth="1"/>
    <col min="20" max="20" width="10.42578125" style="20" customWidth="1"/>
    <col min="21" max="22" width="10.42578125" customWidth="1"/>
    <col min="23" max="23" width="10.42578125" style="19" customWidth="1"/>
    <col min="24" max="35" width="10.42578125" customWidth="1"/>
    <col min="36" max="36" width="12.5703125" customWidth="1"/>
    <col min="37" max="37" width="10.42578125" customWidth="1"/>
    <col min="38" max="38" width="11.28515625" customWidth="1"/>
    <col min="39" max="41" width="10.42578125" customWidth="1"/>
  </cols>
  <sheetData>
    <row r="1" spans="1:41" ht="51" customHeight="1" x14ac:dyDescent="0.2">
      <c r="C1" s="257" t="s">
        <v>36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</row>
    <row r="3" spans="1:41" x14ac:dyDescent="0.2">
      <c r="C3" s="2" t="s">
        <v>195</v>
      </c>
      <c r="D3" s="2"/>
      <c r="E3" s="2"/>
      <c r="F3" s="2"/>
      <c r="G3" s="2"/>
      <c r="H3" t="s">
        <v>196</v>
      </c>
      <c r="Z3" s="2" t="s">
        <v>2</v>
      </c>
      <c r="AB3" t="s">
        <v>38</v>
      </c>
    </row>
    <row r="4" spans="1:41" x14ac:dyDescent="0.2">
      <c r="C4" s="2"/>
      <c r="D4" s="2"/>
      <c r="E4" s="2"/>
      <c r="F4" s="2"/>
      <c r="G4" s="2"/>
      <c r="Z4" s="2"/>
    </row>
    <row r="6" spans="1:41" ht="15.75" x14ac:dyDescent="0.2">
      <c r="B6" s="256" t="s">
        <v>37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</row>
    <row r="7" spans="1:41" x14ac:dyDescent="0.2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21"/>
      <c r="U7" s="4"/>
      <c r="V7" s="4"/>
      <c r="W7" s="2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41" ht="25.5" customHeight="1" x14ac:dyDescent="0.25">
      <c r="B8" s="258" t="s">
        <v>1</v>
      </c>
      <c r="C8" s="297" t="s">
        <v>20</v>
      </c>
      <c r="D8" s="250"/>
      <c r="E8" s="300" t="s">
        <v>31</v>
      </c>
      <c r="F8" s="301"/>
      <c r="G8" s="302"/>
      <c r="H8" s="306" t="s">
        <v>25</v>
      </c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8"/>
      <c r="AC8" s="309" t="s">
        <v>32</v>
      </c>
      <c r="AD8" s="310"/>
      <c r="AE8" s="311"/>
      <c r="AF8" s="309" t="s">
        <v>24</v>
      </c>
      <c r="AG8" s="310"/>
      <c r="AH8" s="311"/>
      <c r="AI8" s="309" t="s">
        <v>33</v>
      </c>
      <c r="AJ8" s="310"/>
      <c r="AK8" s="311"/>
      <c r="AL8" s="293" t="s">
        <v>128</v>
      </c>
      <c r="AM8" s="293"/>
      <c r="AN8" s="293"/>
      <c r="AO8" s="293"/>
    </row>
    <row r="9" spans="1:41" ht="144" customHeight="1" x14ac:dyDescent="0.2">
      <c r="B9" s="259"/>
      <c r="C9" s="298"/>
      <c r="D9" s="251"/>
      <c r="E9" s="303"/>
      <c r="F9" s="304"/>
      <c r="G9" s="305"/>
      <c r="H9" s="294" t="s">
        <v>26</v>
      </c>
      <c r="I9" s="295"/>
      <c r="J9" s="296"/>
      <c r="K9" s="294" t="s">
        <v>27</v>
      </c>
      <c r="L9" s="295"/>
      <c r="M9" s="296"/>
      <c r="N9" s="294" t="s">
        <v>34</v>
      </c>
      <c r="O9" s="295"/>
      <c r="P9" s="296"/>
      <c r="Q9" s="294" t="s">
        <v>35</v>
      </c>
      <c r="R9" s="295"/>
      <c r="S9" s="296"/>
      <c r="T9" s="294" t="s">
        <v>28</v>
      </c>
      <c r="U9" s="295"/>
      <c r="V9" s="296"/>
      <c r="W9" s="294" t="s">
        <v>29</v>
      </c>
      <c r="X9" s="295"/>
      <c r="Y9" s="296"/>
      <c r="Z9" s="294" t="s">
        <v>30</v>
      </c>
      <c r="AA9" s="295"/>
      <c r="AB9" s="296"/>
      <c r="AC9" s="312"/>
      <c r="AD9" s="313"/>
      <c r="AE9" s="314"/>
      <c r="AF9" s="312"/>
      <c r="AG9" s="313"/>
      <c r="AH9" s="314"/>
      <c r="AI9" s="312"/>
      <c r="AJ9" s="313"/>
      <c r="AK9" s="314"/>
      <c r="AL9" s="28"/>
      <c r="AM9" s="28"/>
      <c r="AN9" s="28"/>
      <c r="AO9" s="29"/>
    </row>
    <row r="10" spans="1:41" ht="59.25" customHeight="1" thickBot="1" x14ac:dyDescent="0.25">
      <c r="B10" s="260"/>
      <c r="C10" s="299"/>
      <c r="D10" s="247"/>
      <c r="E10" s="28" t="s">
        <v>3</v>
      </c>
      <c r="F10" s="28" t="s">
        <v>4</v>
      </c>
      <c r="G10" s="29" t="s">
        <v>0</v>
      </c>
      <c r="H10" s="28" t="s">
        <v>3</v>
      </c>
      <c r="I10" s="28" t="s">
        <v>4</v>
      </c>
      <c r="J10" s="29" t="s">
        <v>0</v>
      </c>
      <c r="K10" s="28" t="s">
        <v>3</v>
      </c>
      <c r="L10" s="28" t="s">
        <v>4</v>
      </c>
      <c r="M10" s="29" t="s">
        <v>0</v>
      </c>
      <c r="N10" s="28" t="s">
        <v>3</v>
      </c>
      <c r="O10" s="30" t="s">
        <v>4</v>
      </c>
      <c r="P10" s="31" t="s">
        <v>0</v>
      </c>
      <c r="Q10" s="28" t="s">
        <v>3</v>
      </c>
      <c r="R10" s="30" t="s">
        <v>4</v>
      </c>
      <c r="S10" s="31" t="s">
        <v>0</v>
      </c>
      <c r="T10" s="28" t="s">
        <v>3</v>
      </c>
      <c r="U10" s="28" t="s">
        <v>4</v>
      </c>
      <c r="V10" s="29" t="s">
        <v>0</v>
      </c>
      <c r="W10" s="28" t="s">
        <v>3</v>
      </c>
      <c r="X10" s="28" t="s">
        <v>4</v>
      </c>
      <c r="Y10" s="29" t="s">
        <v>0</v>
      </c>
      <c r="Z10" s="28" t="s">
        <v>3</v>
      </c>
      <c r="AA10" s="28" t="s">
        <v>4</v>
      </c>
      <c r="AB10" s="29" t="s">
        <v>0</v>
      </c>
      <c r="AC10" s="28" t="s">
        <v>3</v>
      </c>
      <c r="AD10" s="28" t="s">
        <v>4</v>
      </c>
      <c r="AE10" s="29" t="s">
        <v>0</v>
      </c>
      <c r="AF10" s="28" t="s">
        <v>3</v>
      </c>
      <c r="AG10" s="28" t="s">
        <v>4</v>
      </c>
      <c r="AH10" s="29" t="s">
        <v>0</v>
      </c>
      <c r="AI10" s="28" t="s">
        <v>3</v>
      </c>
      <c r="AJ10" s="28" t="s">
        <v>4</v>
      </c>
      <c r="AK10" s="29" t="s">
        <v>0</v>
      </c>
      <c r="AL10" s="226" t="s">
        <v>3</v>
      </c>
      <c r="AM10" s="28" t="s">
        <v>4</v>
      </c>
      <c r="AN10" s="28" t="s">
        <v>137</v>
      </c>
      <c r="AO10" s="29" t="s">
        <v>0</v>
      </c>
    </row>
    <row r="11" spans="1:41" ht="18" x14ac:dyDescent="0.25">
      <c r="A11" s="290" t="s">
        <v>206</v>
      </c>
      <c r="B11" s="37">
        <v>1</v>
      </c>
      <c r="C11" s="72" t="s">
        <v>151</v>
      </c>
      <c r="D11" s="262" t="s">
        <v>219</v>
      </c>
      <c r="E11" s="1">
        <v>70</v>
      </c>
      <c r="F11" s="37"/>
      <c r="G11" s="37"/>
      <c r="H11" s="37">
        <v>70</v>
      </c>
      <c r="I11" s="37"/>
      <c r="J11" s="37"/>
      <c r="K11" s="37">
        <v>60</v>
      </c>
      <c r="L11" s="37"/>
      <c r="M11" s="37"/>
      <c r="N11" s="37">
        <v>40</v>
      </c>
      <c r="O11" s="37"/>
      <c r="P11" s="37"/>
      <c r="Q11" s="37">
        <v>80</v>
      </c>
      <c r="R11" s="37"/>
      <c r="S11" s="37"/>
      <c r="T11" s="37">
        <v>60</v>
      </c>
      <c r="U11" s="37"/>
      <c r="V11" s="37"/>
      <c r="W11" s="37">
        <v>80</v>
      </c>
      <c r="X11" s="37"/>
      <c r="Y11" s="37"/>
      <c r="Z11" s="37">
        <v>70</v>
      </c>
      <c r="AA11" s="37"/>
      <c r="AB11" s="37"/>
      <c r="AC11" s="37">
        <v>60</v>
      </c>
      <c r="AD11" s="37"/>
      <c r="AE11" s="37"/>
      <c r="AF11" s="37">
        <v>70</v>
      </c>
      <c r="AG11" s="37"/>
      <c r="AH11" s="37"/>
      <c r="AI11" s="37">
        <v>60</v>
      </c>
      <c r="AJ11" s="37"/>
      <c r="AK11" s="37"/>
      <c r="AL11" s="227">
        <f>((E11+H11+K11+N11+Q11+T11+W11+Z11+AC11+AF11+AI11)/11)/100</f>
        <v>0.65454545454545454</v>
      </c>
      <c r="AM11" s="37"/>
      <c r="AN11" s="37"/>
      <c r="AO11" s="15"/>
    </row>
    <row r="12" spans="1:41" ht="18" x14ac:dyDescent="0.25">
      <c r="A12" s="291"/>
      <c r="B12" s="37">
        <v>2</v>
      </c>
      <c r="C12" s="89" t="s">
        <v>152</v>
      </c>
      <c r="D12" s="263"/>
      <c r="E12" s="38">
        <v>80</v>
      </c>
      <c r="F12" s="40"/>
      <c r="G12" s="40"/>
      <c r="H12" s="40">
        <v>70</v>
      </c>
      <c r="I12" s="40"/>
      <c r="J12" s="40"/>
      <c r="K12" s="40">
        <v>65</v>
      </c>
      <c r="L12" s="40"/>
      <c r="M12" s="40"/>
      <c r="N12" s="40">
        <v>40</v>
      </c>
      <c r="O12" s="40"/>
      <c r="P12" s="40"/>
      <c r="Q12" s="40">
        <v>70</v>
      </c>
      <c r="R12" s="40"/>
      <c r="S12" s="40"/>
      <c r="T12" s="40">
        <v>60</v>
      </c>
      <c r="U12" s="40"/>
      <c r="V12" s="40"/>
      <c r="W12" s="40">
        <v>50</v>
      </c>
      <c r="X12" s="40"/>
      <c r="Y12" s="40"/>
      <c r="Z12" s="40">
        <v>80</v>
      </c>
      <c r="AA12" s="40"/>
      <c r="AB12" s="40"/>
      <c r="AC12" s="40">
        <v>70</v>
      </c>
      <c r="AD12" s="40"/>
      <c r="AE12" s="40"/>
      <c r="AF12" s="40">
        <v>70</v>
      </c>
      <c r="AG12" s="40"/>
      <c r="AH12" s="40"/>
      <c r="AI12" s="40">
        <v>80</v>
      </c>
      <c r="AJ12" s="40"/>
      <c r="AK12" s="40"/>
      <c r="AL12" s="227">
        <f t="shared" ref="AL12:AL79" si="0">((E12+H12+K12+N12+Q12+T12+W12+Z12+AC12+AF12+AI12)/11)/100</f>
        <v>0.6681818181818181</v>
      </c>
      <c r="AM12" s="40"/>
      <c r="AN12" s="40"/>
      <c r="AO12" s="15"/>
    </row>
    <row r="13" spans="1:41" ht="18" x14ac:dyDescent="0.25">
      <c r="A13" s="291"/>
      <c r="B13" s="37">
        <v>3</v>
      </c>
      <c r="C13" s="89" t="s">
        <v>153</v>
      </c>
      <c r="D13" s="263"/>
      <c r="E13" s="38">
        <v>80</v>
      </c>
      <c r="F13" s="40"/>
      <c r="G13" s="40"/>
      <c r="H13" s="40">
        <v>70</v>
      </c>
      <c r="I13" s="40"/>
      <c r="J13" s="40"/>
      <c r="K13" s="40">
        <v>70</v>
      </c>
      <c r="L13" s="40"/>
      <c r="M13" s="40"/>
      <c r="N13" s="40">
        <v>40</v>
      </c>
      <c r="O13" s="40"/>
      <c r="P13" s="40"/>
      <c r="Q13" s="40">
        <v>80</v>
      </c>
      <c r="R13" s="40"/>
      <c r="S13" s="40"/>
      <c r="T13" s="40">
        <v>70</v>
      </c>
      <c r="U13" s="40"/>
      <c r="V13" s="40"/>
      <c r="W13" s="40">
        <v>80</v>
      </c>
      <c r="X13" s="40"/>
      <c r="Y13" s="40"/>
      <c r="Z13" s="40">
        <v>70</v>
      </c>
      <c r="AA13" s="40"/>
      <c r="AB13" s="40"/>
      <c r="AC13" s="40">
        <v>60</v>
      </c>
      <c r="AD13" s="40"/>
      <c r="AE13" s="40"/>
      <c r="AF13" s="40">
        <v>80</v>
      </c>
      <c r="AG13" s="40"/>
      <c r="AH13" s="40"/>
      <c r="AI13" s="40">
        <v>40</v>
      </c>
      <c r="AJ13" s="40"/>
      <c r="AK13" s="40"/>
      <c r="AL13" s="227">
        <f t="shared" si="0"/>
        <v>0.67272727272727262</v>
      </c>
      <c r="AM13" s="40"/>
      <c r="AN13" s="40"/>
      <c r="AO13" s="15"/>
    </row>
    <row r="14" spans="1:41" ht="18" x14ac:dyDescent="0.25">
      <c r="A14" s="291"/>
      <c r="B14" s="37">
        <v>4</v>
      </c>
      <c r="C14" s="89" t="s">
        <v>154</v>
      </c>
      <c r="D14" s="263"/>
      <c r="E14" s="38">
        <v>70</v>
      </c>
      <c r="F14" s="40"/>
      <c r="G14" s="40"/>
      <c r="H14" s="40">
        <v>70</v>
      </c>
      <c r="I14" s="40"/>
      <c r="J14" s="40"/>
      <c r="K14" s="40">
        <v>70</v>
      </c>
      <c r="L14" s="40"/>
      <c r="M14" s="40"/>
      <c r="N14" s="40">
        <v>40</v>
      </c>
      <c r="O14" s="40"/>
      <c r="P14" s="40"/>
      <c r="Q14" s="40">
        <v>80</v>
      </c>
      <c r="R14" s="40"/>
      <c r="S14" s="40"/>
      <c r="T14" s="40">
        <v>60</v>
      </c>
      <c r="U14" s="40"/>
      <c r="V14" s="40"/>
      <c r="W14" s="40">
        <v>75</v>
      </c>
      <c r="X14" s="40"/>
      <c r="Y14" s="40"/>
      <c r="Z14" s="40">
        <v>80</v>
      </c>
      <c r="AA14" s="40"/>
      <c r="AB14" s="40"/>
      <c r="AC14" s="40">
        <v>70</v>
      </c>
      <c r="AD14" s="40"/>
      <c r="AE14" s="40"/>
      <c r="AF14" s="40">
        <v>80</v>
      </c>
      <c r="AG14" s="40"/>
      <c r="AH14" s="40"/>
      <c r="AI14" s="40">
        <v>80</v>
      </c>
      <c r="AJ14" s="40"/>
      <c r="AK14" s="40"/>
      <c r="AL14" s="227">
        <f t="shared" si="0"/>
        <v>0.70454545454545459</v>
      </c>
      <c r="AM14" s="40"/>
      <c r="AN14" s="40"/>
      <c r="AO14" s="15"/>
    </row>
    <row r="15" spans="1:41" ht="18" x14ac:dyDescent="0.25">
      <c r="A15" s="291"/>
      <c r="B15" s="37">
        <v>5</v>
      </c>
      <c r="C15" s="89" t="s">
        <v>155</v>
      </c>
      <c r="D15" s="263"/>
      <c r="E15" s="38">
        <v>80</v>
      </c>
      <c r="F15" s="40"/>
      <c r="G15" s="40"/>
      <c r="H15" s="40">
        <v>70</v>
      </c>
      <c r="I15" s="40"/>
      <c r="J15" s="40"/>
      <c r="K15" s="40">
        <v>70</v>
      </c>
      <c r="L15" s="40"/>
      <c r="M15" s="40"/>
      <c r="N15" s="40">
        <v>40</v>
      </c>
      <c r="O15" s="40"/>
      <c r="P15" s="40"/>
      <c r="Q15" s="40">
        <v>80</v>
      </c>
      <c r="R15" s="40"/>
      <c r="S15" s="40"/>
      <c r="T15" s="40">
        <v>60</v>
      </c>
      <c r="U15" s="40"/>
      <c r="V15" s="40"/>
      <c r="W15" s="40">
        <v>80</v>
      </c>
      <c r="X15" s="40"/>
      <c r="Y15" s="40"/>
      <c r="Z15" s="40">
        <v>70</v>
      </c>
      <c r="AA15" s="40"/>
      <c r="AB15" s="40"/>
      <c r="AC15" s="40">
        <v>60</v>
      </c>
      <c r="AD15" s="40"/>
      <c r="AE15" s="40"/>
      <c r="AF15" s="40">
        <v>70</v>
      </c>
      <c r="AG15" s="40"/>
      <c r="AH15" s="40"/>
      <c r="AI15" s="40">
        <v>80</v>
      </c>
      <c r="AJ15" s="40"/>
      <c r="AK15" s="40"/>
      <c r="AL15" s="227">
        <f t="shared" si="0"/>
        <v>0.69090909090909092</v>
      </c>
      <c r="AM15" s="40"/>
      <c r="AN15" s="40"/>
      <c r="AO15" s="15"/>
    </row>
    <row r="16" spans="1:41" ht="18.75" thickBot="1" x14ac:dyDescent="0.3">
      <c r="A16" s="292"/>
      <c r="B16" s="37">
        <v>6</v>
      </c>
      <c r="C16" s="89" t="s">
        <v>156</v>
      </c>
      <c r="D16" s="264"/>
      <c r="E16" s="38">
        <v>70</v>
      </c>
      <c r="F16" s="40"/>
      <c r="G16" s="40"/>
      <c r="H16" s="40">
        <v>60</v>
      </c>
      <c r="I16" s="40"/>
      <c r="J16" s="40"/>
      <c r="K16" s="40">
        <v>60</v>
      </c>
      <c r="L16" s="40"/>
      <c r="M16" s="40"/>
      <c r="N16" s="40">
        <v>40</v>
      </c>
      <c r="O16" s="40"/>
      <c r="P16" s="40"/>
      <c r="Q16" s="40">
        <v>70</v>
      </c>
      <c r="R16" s="40"/>
      <c r="S16" s="40"/>
      <c r="T16" s="40">
        <v>60</v>
      </c>
      <c r="U16" s="40"/>
      <c r="V16" s="40"/>
      <c r="W16" s="40">
        <v>50</v>
      </c>
      <c r="X16" s="40"/>
      <c r="Y16" s="40"/>
      <c r="Z16" s="40">
        <v>70</v>
      </c>
      <c r="AA16" s="40"/>
      <c r="AB16" s="40"/>
      <c r="AC16" s="40">
        <v>60</v>
      </c>
      <c r="AD16" s="40"/>
      <c r="AE16" s="40"/>
      <c r="AF16" s="40">
        <v>80</v>
      </c>
      <c r="AG16" s="40"/>
      <c r="AH16" s="40"/>
      <c r="AI16" s="40">
        <v>60</v>
      </c>
      <c r="AJ16" s="40"/>
      <c r="AK16" s="40"/>
      <c r="AL16" s="227">
        <f t="shared" si="0"/>
        <v>0.61818181818181817</v>
      </c>
      <c r="AM16" s="40"/>
      <c r="AN16" s="40"/>
      <c r="AO16" s="15"/>
    </row>
    <row r="17" spans="1:41" ht="18" x14ac:dyDescent="0.25">
      <c r="A17" s="83"/>
      <c r="B17" s="37"/>
      <c r="C17" s="237" t="s">
        <v>211</v>
      </c>
      <c r="D17" s="41"/>
      <c r="E17" s="84">
        <f>AVERAGE(E11:E16)/100</f>
        <v>0.75</v>
      </c>
      <c r="F17" s="84"/>
      <c r="G17" s="84"/>
      <c r="H17" s="84">
        <f>AVERAGE(H11:H16)/100</f>
        <v>0.68333333333333324</v>
      </c>
      <c r="I17" s="84"/>
      <c r="J17" s="84"/>
      <c r="K17" s="84">
        <f>AVERAGE(K11:K16)/100</f>
        <v>0.65833333333333333</v>
      </c>
      <c r="L17" s="84"/>
      <c r="M17" s="84"/>
      <c r="N17" s="84">
        <f>AVERAGE(N11:N16)/100</f>
        <v>0.4</v>
      </c>
      <c r="O17" s="84"/>
      <c r="P17" s="84"/>
      <c r="Q17" s="84">
        <f>AVERAGE(Q11:Q16)/100</f>
        <v>0.76666666666666672</v>
      </c>
      <c r="R17" s="84"/>
      <c r="S17" s="84"/>
      <c r="T17" s="84">
        <f>AVERAGE(T11:T16)/100</f>
        <v>0.6166666666666667</v>
      </c>
      <c r="U17" s="84"/>
      <c r="V17" s="84"/>
      <c r="W17" s="84">
        <f>AVERAGE(W11:W16)/100</f>
        <v>0.69166666666666676</v>
      </c>
      <c r="X17" s="84"/>
      <c r="Y17" s="84"/>
      <c r="Z17" s="84">
        <f>AVERAGE(Z11:Z16)/100</f>
        <v>0.73333333333333328</v>
      </c>
      <c r="AA17" s="84"/>
      <c r="AB17" s="84"/>
      <c r="AC17" s="84">
        <f>AVERAGE(AC11:AC16)/100</f>
        <v>0.6333333333333333</v>
      </c>
      <c r="AD17" s="84"/>
      <c r="AE17" s="84"/>
      <c r="AF17" s="84">
        <f>AVERAGE(AF11:AF16)/100</f>
        <v>0.75</v>
      </c>
      <c r="AG17" s="84"/>
      <c r="AH17" s="84"/>
      <c r="AI17" s="84">
        <f>AVERAGE(AI11:AI16)/100</f>
        <v>0.66666666666666674</v>
      </c>
      <c r="AJ17" s="84"/>
      <c r="AK17" s="84"/>
      <c r="AL17" s="227">
        <f>AVERAGE(AL11:AL16)</f>
        <v>0.66818181818181832</v>
      </c>
      <c r="AM17" s="40"/>
      <c r="AN17" s="40"/>
      <c r="AO17" s="15"/>
    </row>
    <row r="18" spans="1:41" ht="18.75" thickBot="1" x14ac:dyDescent="0.3">
      <c r="A18" s="83"/>
      <c r="B18" s="37"/>
      <c r="C18" s="238" t="s">
        <v>213</v>
      </c>
      <c r="D18" s="41"/>
      <c r="E18" s="76">
        <f>AVERAGE(E12,E14,E15)/100</f>
        <v>0.76666666666666672</v>
      </c>
      <c r="F18" s="76"/>
      <c r="G18" s="76"/>
      <c r="H18" s="76">
        <f>AVERAGE(H12,H14,H15)/100</f>
        <v>0.7</v>
      </c>
      <c r="I18" s="76"/>
      <c r="J18" s="76"/>
      <c r="K18" s="76">
        <f>AVERAGE(K12,K14,K15)/100</f>
        <v>0.68333333333333324</v>
      </c>
      <c r="L18" s="76"/>
      <c r="M18" s="76"/>
      <c r="N18" s="76">
        <f>AVERAGE(N12,N14,N15)/100</f>
        <v>0.4</v>
      </c>
      <c r="O18" s="76"/>
      <c r="P18" s="76"/>
      <c r="Q18" s="76">
        <f>AVERAGE(Q12,Q14,Q15)/100</f>
        <v>0.76666666666666672</v>
      </c>
      <c r="R18" s="76"/>
      <c r="S18" s="76"/>
      <c r="T18" s="76">
        <f>AVERAGE(T12,T14,T15)/100</f>
        <v>0.6</v>
      </c>
      <c r="U18" s="76"/>
      <c r="V18" s="76"/>
      <c r="W18" s="76">
        <f>AVERAGE(W12,W14,W15)/100</f>
        <v>0.68333333333333324</v>
      </c>
      <c r="X18" s="76"/>
      <c r="Y18" s="76"/>
      <c r="Z18" s="76">
        <f>AVERAGE(Z12,Z14,Z15)/100</f>
        <v>0.76666666666666672</v>
      </c>
      <c r="AA18" s="76"/>
      <c r="AB18" s="76"/>
      <c r="AC18" s="76">
        <f>AVERAGE(AC12,AC14,AC15)/100</f>
        <v>0.66666666666666674</v>
      </c>
      <c r="AD18" s="76"/>
      <c r="AE18" s="76"/>
      <c r="AF18" s="76">
        <f>AVERAGE(AF12,AF14,AF15)/100</f>
        <v>0.73333333333333328</v>
      </c>
      <c r="AG18" s="76"/>
      <c r="AH18" s="76"/>
      <c r="AI18" s="76">
        <f>AVERAGE(AI12,AI14,AI15)/100</f>
        <v>0.8</v>
      </c>
      <c r="AJ18" s="76"/>
      <c r="AK18" s="76"/>
      <c r="AL18" s="217">
        <f>AVERAGE(AL12,AL14,AL15)</f>
        <v>0.68787878787878787</v>
      </c>
      <c r="AM18" s="40"/>
      <c r="AN18" s="40"/>
      <c r="AO18" s="15"/>
    </row>
    <row r="19" spans="1:41" ht="18" x14ac:dyDescent="0.25">
      <c r="A19" s="290" t="s">
        <v>198</v>
      </c>
      <c r="B19" s="37">
        <v>7</v>
      </c>
      <c r="C19" s="89" t="s">
        <v>157</v>
      </c>
      <c r="D19" s="262" t="s">
        <v>219</v>
      </c>
      <c r="E19" s="1">
        <v>60</v>
      </c>
      <c r="F19" s="37"/>
      <c r="G19" s="37"/>
      <c r="H19" s="37">
        <v>40</v>
      </c>
      <c r="I19" s="37"/>
      <c r="J19" s="37"/>
      <c r="K19" s="37">
        <v>30</v>
      </c>
      <c r="L19" s="37"/>
      <c r="M19" s="37"/>
      <c r="N19" s="37">
        <v>20</v>
      </c>
      <c r="O19" s="37"/>
      <c r="P19" s="37"/>
      <c r="Q19" s="37">
        <v>30</v>
      </c>
      <c r="R19" s="37"/>
      <c r="S19" s="37"/>
      <c r="T19" s="37">
        <v>40</v>
      </c>
      <c r="U19" s="37"/>
      <c r="V19" s="37"/>
      <c r="W19" s="37">
        <v>40</v>
      </c>
      <c r="X19" s="37"/>
      <c r="Y19" s="37"/>
      <c r="Z19" s="37">
        <v>30</v>
      </c>
      <c r="AA19" s="37"/>
      <c r="AB19" s="37"/>
      <c r="AC19" s="37">
        <v>40</v>
      </c>
      <c r="AD19" s="37"/>
      <c r="AE19" s="37"/>
      <c r="AF19" s="37">
        <v>40</v>
      </c>
      <c r="AG19" s="37"/>
      <c r="AH19" s="37"/>
      <c r="AI19" s="37">
        <v>20</v>
      </c>
      <c r="AJ19" s="37"/>
      <c r="AK19" s="37"/>
      <c r="AL19" s="227">
        <f t="shared" si="0"/>
        <v>0.35454545454545455</v>
      </c>
      <c r="AM19" s="37"/>
      <c r="AN19" s="37"/>
      <c r="AO19" s="15"/>
    </row>
    <row r="20" spans="1:41" ht="18" x14ac:dyDescent="0.25">
      <c r="A20" s="291"/>
      <c r="B20" s="37">
        <v>8</v>
      </c>
      <c r="C20" s="89" t="s">
        <v>162</v>
      </c>
      <c r="D20" s="263"/>
      <c r="E20" s="38">
        <v>75</v>
      </c>
      <c r="F20" s="40"/>
      <c r="G20" s="40"/>
      <c r="H20" s="40">
        <v>60</v>
      </c>
      <c r="I20" s="40"/>
      <c r="J20" s="40"/>
      <c r="K20" s="40">
        <v>40</v>
      </c>
      <c r="L20" s="40"/>
      <c r="M20" s="40"/>
      <c r="N20" s="40">
        <v>40</v>
      </c>
      <c r="O20" s="40"/>
      <c r="P20" s="40"/>
      <c r="Q20" s="40">
        <v>40</v>
      </c>
      <c r="R20" s="40"/>
      <c r="S20" s="40"/>
      <c r="T20" s="40">
        <v>40</v>
      </c>
      <c r="U20" s="40"/>
      <c r="V20" s="40"/>
      <c r="W20" s="40">
        <v>40</v>
      </c>
      <c r="X20" s="40"/>
      <c r="Y20" s="40"/>
      <c r="Z20" s="40">
        <v>30</v>
      </c>
      <c r="AA20" s="40"/>
      <c r="AB20" s="40"/>
      <c r="AC20" s="40">
        <v>50</v>
      </c>
      <c r="AD20" s="40"/>
      <c r="AE20" s="40"/>
      <c r="AF20" s="40">
        <v>40</v>
      </c>
      <c r="AG20" s="40"/>
      <c r="AH20" s="40"/>
      <c r="AI20" s="40">
        <v>30</v>
      </c>
      <c r="AJ20" s="40"/>
      <c r="AK20" s="40"/>
      <c r="AL20" s="227">
        <f t="shared" si="0"/>
        <v>0.44090909090909092</v>
      </c>
      <c r="AM20" s="40"/>
      <c r="AN20" s="40"/>
      <c r="AO20" s="15"/>
    </row>
    <row r="21" spans="1:41" ht="18" x14ac:dyDescent="0.25">
      <c r="A21" s="291"/>
      <c r="B21" s="37">
        <v>9</v>
      </c>
      <c r="C21" s="89" t="s">
        <v>158</v>
      </c>
      <c r="D21" s="263"/>
      <c r="E21" s="38">
        <v>60</v>
      </c>
      <c r="F21" s="40"/>
      <c r="G21" s="40"/>
      <c r="H21" s="40">
        <v>40</v>
      </c>
      <c r="I21" s="40"/>
      <c r="J21" s="40"/>
      <c r="K21" s="40">
        <v>30</v>
      </c>
      <c r="L21" s="40"/>
      <c r="M21" s="40"/>
      <c r="N21" s="40">
        <v>30</v>
      </c>
      <c r="O21" s="40"/>
      <c r="P21" s="40"/>
      <c r="Q21" s="40">
        <v>30</v>
      </c>
      <c r="R21" s="40"/>
      <c r="S21" s="40"/>
      <c r="T21" s="40">
        <v>40</v>
      </c>
      <c r="U21" s="40"/>
      <c r="V21" s="40"/>
      <c r="W21" s="40">
        <v>40</v>
      </c>
      <c r="X21" s="40"/>
      <c r="Y21" s="40"/>
      <c r="Z21" s="40">
        <v>30</v>
      </c>
      <c r="AA21" s="40"/>
      <c r="AB21" s="40"/>
      <c r="AC21" s="40">
        <v>40</v>
      </c>
      <c r="AD21" s="40"/>
      <c r="AE21" s="40"/>
      <c r="AF21" s="40">
        <v>40</v>
      </c>
      <c r="AG21" s="40"/>
      <c r="AH21" s="40"/>
      <c r="AI21" s="40">
        <v>20</v>
      </c>
      <c r="AJ21" s="40"/>
      <c r="AK21" s="40"/>
      <c r="AL21" s="227">
        <f t="shared" si="0"/>
        <v>0.36363636363636365</v>
      </c>
      <c r="AM21" s="40"/>
      <c r="AN21" s="40"/>
      <c r="AO21" s="15"/>
    </row>
    <row r="22" spans="1:41" ht="18" x14ac:dyDescent="0.25">
      <c r="A22" s="291"/>
      <c r="B22" s="37">
        <v>10</v>
      </c>
      <c r="C22" s="89" t="s">
        <v>159</v>
      </c>
      <c r="D22" s="263"/>
      <c r="E22" s="38">
        <v>75</v>
      </c>
      <c r="F22" s="40"/>
      <c r="G22" s="40"/>
      <c r="H22" s="40">
        <v>60</v>
      </c>
      <c r="I22" s="40"/>
      <c r="J22" s="40"/>
      <c r="K22" s="40">
        <v>60</v>
      </c>
      <c r="L22" s="40"/>
      <c r="M22" s="40"/>
      <c r="N22" s="40">
        <v>40</v>
      </c>
      <c r="O22" s="40"/>
      <c r="P22" s="40"/>
      <c r="Q22" s="40">
        <v>30</v>
      </c>
      <c r="R22" s="40"/>
      <c r="S22" s="40"/>
      <c r="T22" s="40">
        <v>40</v>
      </c>
      <c r="U22" s="40"/>
      <c r="V22" s="40"/>
      <c r="W22" s="40">
        <v>40</v>
      </c>
      <c r="X22" s="40"/>
      <c r="Y22" s="40"/>
      <c r="Z22" s="40">
        <v>40</v>
      </c>
      <c r="AA22" s="40"/>
      <c r="AB22" s="40"/>
      <c r="AC22" s="40">
        <v>50</v>
      </c>
      <c r="AD22" s="40"/>
      <c r="AE22" s="40"/>
      <c r="AF22" s="40">
        <v>40</v>
      </c>
      <c r="AG22" s="40"/>
      <c r="AH22" s="40"/>
      <c r="AI22" s="40">
        <v>30</v>
      </c>
      <c r="AJ22" s="40"/>
      <c r="AK22" s="40"/>
      <c r="AL22" s="227">
        <f t="shared" si="0"/>
        <v>0.45909090909090905</v>
      </c>
      <c r="AM22" s="40"/>
      <c r="AN22" s="40"/>
      <c r="AO22" s="15"/>
    </row>
    <row r="23" spans="1:41" ht="18" x14ac:dyDescent="0.25">
      <c r="A23" s="291"/>
      <c r="B23" s="37">
        <v>11</v>
      </c>
      <c r="C23" s="89" t="s">
        <v>160</v>
      </c>
      <c r="D23" s="263"/>
      <c r="E23" s="38">
        <v>60</v>
      </c>
      <c r="F23" s="40"/>
      <c r="G23" s="40"/>
      <c r="H23" s="40">
        <v>50</v>
      </c>
      <c r="I23" s="40"/>
      <c r="J23" s="40"/>
      <c r="K23" s="40">
        <v>30</v>
      </c>
      <c r="L23" s="40"/>
      <c r="M23" s="40"/>
      <c r="N23" s="40">
        <v>30</v>
      </c>
      <c r="O23" s="40"/>
      <c r="P23" s="40"/>
      <c r="Q23" s="40">
        <v>30</v>
      </c>
      <c r="R23" s="40"/>
      <c r="S23" s="40"/>
      <c r="T23" s="40">
        <v>40</v>
      </c>
      <c r="U23" s="40"/>
      <c r="V23" s="40"/>
      <c r="W23" s="40">
        <v>40</v>
      </c>
      <c r="X23" s="40"/>
      <c r="Y23" s="40"/>
      <c r="Z23" s="40">
        <v>30</v>
      </c>
      <c r="AA23" s="40"/>
      <c r="AB23" s="40"/>
      <c r="AC23" s="40">
        <v>40</v>
      </c>
      <c r="AD23" s="40"/>
      <c r="AE23" s="40"/>
      <c r="AF23" s="40">
        <v>40</v>
      </c>
      <c r="AG23" s="40"/>
      <c r="AH23" s="40"/>
      <c r="AI23" s="40">
        <v>20</v>
      </c>
      <c r="AJ23" s="40"/>
      <c r="AK23" s="40"/>
      <c r="AL23" s="227">
        <f t="shared" si="0"/>
        <v>0.37272727272727274</v>
      </c>
      <c r="AM23" s="40"/>
      <c r="AN23" s="40"/>
      <c r="AO23" s="15"/>
    </row>
    <row r="24" spans="1:41" ht="18.75" thickBot="1" x14ac:dyDescent="0.3">
      <c r="A24" s="292"/>
      <c r="B24" s="37">
        <v>12</v>
      </c>
      <c r="C24" s="89" t="s">
        <v>161</v>
      </c>
      <c r="D24" s="264"/>
      <c r="E24" s="38">
        <v>60</v>
      </c>
      <c r="F24" s="40"/>
      <c r="G24" s="40"/>
      <c r="H24" s="40">
        <v>50</v>
      </c>
      <c r="I24" s="40"/>
      <c r="J24" s="40"/>
      <c r="K24" s="40">
        <v>40</v>
      </c>
      <c r="L24" s="40"/>
      <c r="M24" s="40"/>
      <c r="N24" s="40">
        <v>30</v>
      </c>
      <c r="O24" s="40"/>
      <c r="P24" s="40"/>
      <c r="Q24" s="40">
        <v>30</v>
      </c>
      <c r="R24" s="40"/>
      <c r="S24" s="40"/>
      <c r="T24" s="40">
        <v>40</v>
      </c>
      <c r="U24" s="40"/>
      <c r="V24" s="40"/>
      <c r="W24" s="40">
        <v>40</v>
      </c>
      <c r="X24" s="40"/>
      <c r="Y24" s="40"/>
      <c r="Z24" s="40">
        <v>30</v>
      </c>
      <c r="AA24" s="40"/>
      <c r="AB24" s="40"/>
      <c r="AC24" s="40">
        <v>40</v>
      </c>
      <c r="AD24" s="40"/>
      <c r="AE24" s="40"/>
      <c r="AF24" s="40">
        <v>40</v>
      </c>
      <c r="AG24" s="40"/>
      <c r="AH24" s="40"/>
      <c r="AI24" s="40">
        <v>20</v>
      </c>
      <c r="AJ24" s="40"/>
      <c r="AK24" s="40"/>
      <c r="AL24" s="227">
        <f t="shared" si="0"/>
        <v>0.38181818181818178</v>
      </c>
      <c r="AM24" s="40"/>
      <c r="AN24" s="40"/>
      <c r="AO24" s="15"/>
    </row>
    <row r="25" spans="1:41" ht="18" x14ac:dyDescent="0.25">
      <c r="A25" s="83"/>
      <c r="B25" s="37"/>
      <c r="C25" s="237" t="s">
        <v>211</v>
      </c>
      <c r="D25" s="41"/>
      <c r="E25" s="84">
        <f>AVERAGE(E19:E24)/100</f>
        <v>0.65</v>
      </c>
      <c r="F25" s="84"/>
      <c r="G25" s="84"/>
      <c r="H25" s="84">
        <f>AVERAGE(H19:H24)/100</f>
        <v>0.5</v>
      </c>
      <c r="I25" s="84"/>
      <c r="J25" s="84"/>
      <c r="K25" s="84">
        <f>AVERAGE(K19:K24)/100</f>
        <v>0.38333333333333336</v>
      </c>
      <c r="L25" s="84"/>
      <c r="M25" s="84"/>
      <c r="N25" s="84">
        <f>AVERAGE(N19:N24)/100</f>
        <v>0.31666666666666665</v>
      </c>
      <c r="O25" s="84"/>
      <c r="P25" s="84"/>
      <c r="Q25" s="84">
        <f>AVERAGE(Q19:Q24)/100</f>
        <v>0.31666666666666665</v>
      </c>
      <c r="R25" s="84"/>
      <c r="S25" s="84"/>
      <c r="T25" s="84">
        <f>AVERAGE(T19:T24)/100</f>
        <v>0.4</v>
      </c>
      <c r="U25" s="84"/>
      <c r="V25" s="84"/>
      <c r="W25" s="84">
        <f>AVERAGE(W19:W24)/100</f>
        <v>0.4</v>
      </c>
      <c r="X25" s="84"/>
      <c r="Y25" s="84"/>
      <c r="Z25" s="84">
        <f>AVERAGE(Z19:Z24)/100</f>
        <v>0.31666666666666665</v>
      </c>
      <c r="AA25" s="84"/>
      <c r="AB25" s="84"/>
      <c r="AC25" s="84">
        <f>AVERAGE(AC19:AC24)/100</f>
        <v>0.43333333333333335</v>
      </c>
      <c r="AD25" s="84"/>
      <c r="AE25" s="84"/>
      <c r="AF25" s="84">
        <f>AVERAGE(AF19:AF24)/100</f>
        <v>0.4</v>
      </c>
      <c r="AG25" s="84"/>
      <c r="AH25" s="84"/>
      <c r="AI25" s="84">
        <f>AVERAGE(AI19:AI24)/100</f>
        <v>0.23333333333333331</v>
      </c>
      <c r="AJ25" s="84"/>
      <c r="AK25" s="84"/>
      <c r="AL25" s="227">
        <f>AVERAGE(AL19:AL24)</f>
        <v>0.39545454545454545</v>
      </c>
      <c r="AM25" s="40"/>
      <c r="AN25" s="40"/>
      <c r="AO25" s="15"/>
    </row>
    <row r="26" spans="1:41" ht="18.75" thickBot="1" x14ac:dyDescent="0.3">
      <c r="A26" s="83"/>
      <c r="B26" s="37"/>
      <c r="C26" s="238" t="s">
        <v>214</v>
      </c>
      <c r="D26" s="41"/>
      <c r="E26" s="77">
        <f>AVERAGE(E20,E24)/100</f>
        <v>0.67500000000000004</v>
      </c>
      <c r="F26" s="77"/>
      <c r="G26" s="77"/>
      <c r="H26" s="77">
        <f>AVERAGE(H20,H24)/100</f>
        <v>0.55000000000000004</v>
      </c>
      <c r="I26" s="77"/>
      <c r="J26" s="77"/>
      <c r="K26" s="77">
        <f>AVERAGE(K20,K24)/100</f>
        <v>0.4</v>
      </c>
      <c r="L26" s="77"/>
      <c r="M26" s="77"/>
      <c r="N26" s="77">
        <f>AVERAGE(N20,N24)/100</f>
        <v>0.35</v>
      </c>
      <c r="O26" s="77"/>
      <c r="P26" s="77"/>
      <c r="Q26" s="77">
        <f>AVERAGE(Q20,Q24)/100</f>
        <v>0.35</v>
      </c>
      <c r="R26" s="77"/>
      <c r="S26" s="77"/>
      <c r="T26" s="77">
        <f>AVERAGE(T20,T24)/100</f>
        <v>0.4</v>
      </c>
      <c r="U26" s="77"/>
      <c r="V26" s="77"/>
      <c r="W26" s="77">
        <f>AVERAGE(W20,W24)/100</f>
        <v>0.4</v>
      </c>
      <c r="X26" s="77"/>
      <c r="Y26" s="77"/>
      <c r="Z26" s="77">
        <f>AVERAGE(Z20,Z24)/100</f>
        <v>0.3</v>
      </c>
      <c r="AA26" s="77"/>
      <c r="AB26" s="77"/>
      <c r="AC26" s="77">
        <f>AVERAGE(AC20,AC24)/100</f>
        <v>0.45</v>
      </c>
      <c r="AD26" s="77"/>
      <c r="AE26" s="77"/>
      <c r="AF26" s="77">
        <f>AVERAGE(AF20,AF24)/100</f>
        <v>0.4</v>
      </c>
      <c r="AG26" s="77"/>
      <c r="AH26" s="77"/>
      <c r="AI26" s="77">
        <f>AVERAGE(AI20,AI24)/100</f>
        <v>0.25</v>
      </c>
      <c r="AJ26" s="77"/>
      <c r="AK26" s="77"/>
      <c r="AL26" s="219">
        <f>AVERAGE(AL20,AL24)</f>
        <v>0.41136363636363638</v>
      </c>
      <c r="AM26" s="40"/>
      <c r="AN26" s="40"/>
      <c r="AO26" s="15"/>
    </row>
    <row r="27" spans="1:41" ht="18" x14ac:dyDescent="0.25">
      <c r="A27" s="290" t="s">
        <v>199</v>
      </c>
      <c r="B27" s="37">
        <v>13</v>
      </c>
      <c r="C27" s="199" t="s">
        <v>163</v>
      </c>
      <c r="D27" s="262" t="s">
        <v>220</v>
      </c>
      <c r="E27" s="1">
        <v>50</v>
      </c>
      <c r="F27" s="1"/>
      <c r="G27" s="1"/>
      <c r="H27" s="1">
        <v>60</v>
      </c>
      <c r="I27" s="1"/>
      <c r="J27" s="1"/>
      <c r="K27" s="1">
        <v>50</v>
      </c>
      <c r="L27" s="1"/>
      <c r="M27" s="1"/>
      <c r="N27" s="1">
        <v>50</v>
      </c>
      <c r="O27" s="1"/>
      <c r="P27" s="1"/>
      <c r="Q27" s="1">
        <v>50</v>
      </c>
      <c r="R27" s="1"/>
      <c r="S27" s="1"/>
      <c r="T27" s="1">
        <v>60</v>
      </c>
      <c r="U27" s="1"/>
      <c r="V27" s="1"/>
      <c r="W27" s="1">
        <v>50</v>
      </c>
      <c r="X27" s="1"/>
      <c r="Y27" s="1"/>
      <c r="Z27" s="1">
        <v>60</v>
      </c>
      <c r="AA27" s="1"/>
      <c r="AB27" s="1"/>
      <c r="AC27" s="1">
        <v>50</v>
      </c>
      <c r="AD27" s="1"/>
      <c r="AE27" s="1"/>
      <c r="AF27" s="1">
        <v>60</v>
      </c>
      <c r="AG27" s="1"/>
      <c r="AH27" s="1"/>
      <c r="AI27" s="1">
        <v>50</v>
      </c>
      <c r="AJ27" s="1"/>
      <c r="AK27" s="1"/>
      <c r="AL27" s="227">
        <f t="shared" si="0"/>
        <v>0.53636363636363638</v>
      </c>
      <c r="AM27" s="1"/>
      <c r="AN27" s="1"/>
      <c r="AO27" s="15"/>
    </row>
    <row r="28" spans="1:41" ht="18" x14ac:dyDescent="0.25">
      <c r="A28" s="291"/>
      <c r="B28" s="37">
        <v>14</v>
      </c>
      <c r="C28" s="89" t="s">
        <v>164</v>
      </c>
      <c r="D28" s="263"/>
      <c r="E28" s="1">
        <v>60</v>
      </c>
      <c r="F28" s="1"/>
      <c r="G28" s="1"/>
      <c r="H28" s="1">
        <v>70</v>
      </c>
      <c r="I28" s="1"/>
      <c r="J28" s="1"/>
      <c r="K28" s="1">
        <v>60</v>
      </c>
      <c r="L28" s="1"/>
      <c r="M28" s="1"/>
      <c r="N28" s="1">
        <v>60</v>
      </c>
      <c r="O28" s="1"/>
      <c r="P28" s="1"/>
      <c r="Q28" s="1">
        <v>50</v>
      </c>
      <c r="R28" s="1"/>
      <c r="S28" s="1"/>
      <c r="T28" s="1">
        <v>70</v>
      </c>
      <c r="U28" s="1"/>
      <c r="V28" s="1"/>
      <c r="W28" s="1">
        <v>50</v>
      </c>
      <c r="X28" s="1"/>
      <c r="Y28" s="1"/>
      <c r="Z28" s="1">
        <v>60</v>
      </c>
      <c r="AA28" s="1"/>
      <c r="AB28" s="1"/>
      <c r="AC28" s="1">
        <v>60</v>
      </c>
      <c r="AD28" s="1"/>
      <c r="AE28" s="1"/>
      <c r="AF28" s="1">
        <v>60</v>
      </c>
      <c r="AG28" s="1"/>
      <c r="AH28" s="1"/>
      <c r="AI28" s="1">
        <v>50</v>
      </c>
      <c r="AJ28" s="1"/>
      <c r="AK28" s="1"/>
      <c r="AL28" s="227">
        <f t="shared" si="0"/>
        <v>0.59090909090909094</v>
      </c>
      <c r="AM28" s="1"/>
      <c r="AN28" s="1"/>
      <c r="AO28" s="15"/>
    </row>
    <row r="29" spans="1:41" ht="18" x14ac:dyDescent="0.25">
      <c r="A29" s="291"/>
      <c r="B29" s="37">
        <v>15</v>
      </c>
      <c r="C29" s="89" t="s">
        <v>165</v>
      </c>
      <c r="D29" s="263"/>
      <c r="E29" s="1">
        <v>50</v>
      </c>
      <c r="F29" s="1"/>
      <c r="G29" s="1"/>
      <c r="H29" s="1">
        <v>60</v>
      </c>
      <c r="I29" s="1"/>
      <c r="J29" s="1"/>
      <c r="K29" s="1">
        <v>50</v>
      </c>
      <c r="L29" s="1"/>
      <c r="M29" s="1"/>
      <c r="N29" s="1">
        <v>50</v>
      </c>
      <c r="O29" s="1"/>
      <c r="P29" s="1"/>
      <c r="Q29" s="1">
        <v>60</v>
      </c>
      <c r="R29" s="1"/>
      <c r="S29" s="1"/>
      <c r="T29" s="1">
        <v>60</v>
      </c>
      <c r="U29" s="1"/>
      <c r="V29" s="1"/>
      <c r="W29" s="1">
        <v>50</v>
      </c>
      <c r="X29" s="1"/>
      <c r="Y29" s="1"/>
      <c r="Z29" s="1">
        <v>50</v>
      </c>
      <c r="AA29" s="1"/>
      <c r="AB29" s="1"/>
      <c r="AC29" s="1">
        <v>50</v>
      </c>
      <c r="AD29" s="1"/>
      <c r="AE29" s="1"/>
      <c r="AF29" s="1">
        <v>60</v>
      </c>
      <c r="AG29" s="1"/>
      <c r="AH29" s="1"/>
      <c r="AI29" s="1">
        <v>50</v>
      </c>
      <c r="AJ29" s="1"/>
      <c r="AK29" s="1"/>
      <c r="AL29" s="227">
        <f t="shared" si="0"/>
        <v>0.53636363636363638</v>
      </c>
      <c r="AM29" s="1"/>
      <c r="AN29" s="1"/>
      <c r="AO29" s="15"/>
    </row>
    <row r="30" spans="1:41" ht="18" x14ac:dyDescent="0.25">
      <c r="A30" s="291"/>
      <c r="B30" s="37">
        <v>16</v>
      </c>
      <c r="C30" s="89" t="s">
        <v>166</v>
      </c>
      <c r="D30" s="263"/>
      <c r="E30" s="1">
        <v>50</v>
      </c>
      <c r="F30" s="1"/>
      <c r="G30" s="1"/>
      <c r="H30" s="1">
        <v>60</v>
      </c>
      <c r="I30" s="1"/>
      <c r="J30" s="1"/>
      <c r="K30" s="1">
        <v>60</v>
      </c>
      <c r="L30" s="1"/>
      <c r="M30" s="1"/>
      <c r="N30" s="1">
        <v>50</v>
      </c>
      <c r="O30" s="1"/>
      <c r="P30" s="1"/>
      <c r="Q30" s="1">
        <v>50</v>
      </c>
      <c r="R30" s="1"/>
      <c r="S30" s="1"/>
      <c r="T30" s="1">
        <v>60</v>
      </c>
      <c r="U30" s="1"/>
      <c r="V30" s="1"/>
      <c r="W30" s="1">
        <v>50</v>
      </c>
      <c r="X30" s="1"/>
      <c r="Y30" s="1"/>
      <c r="Z30" s="1">
        <v>50</v>
      </c>
      <c r="AA30" s="1"/>
      <c r="AB30" s="1"/>
      <c r="AC30" s="1">
        <v>50</v>
      </c>
      <c r="AD30" s="1"/>
      <c r="AE30" s="1"/>
      <c r="AF30" s="1">
        <v>50</v>
      </c>
      <c r="AG30" s="1"/>
      <c r="AH30" s="1"/>
      <c r="AI30" s="1">
        <v>50</v>
      </c>
      <c r="AJ30" s="1"/>
      <c r="AK30" s="1"/>
      <c r="AL30" s="227">
        <f t="shared" si="0"/>
        <v>0.52727272727272723</v>
      </c>
      <c r="AM30" s="1"/>
      <c r="AN30" s="1"/>
      <c r="AO30" s="15"/>
    </row>
    <row r="31" spans="1:41" ht="18" x14ac:dyDescent="0.25">
      <c r="A31" s="291"/>
      <c r="B31" s="37">
        <v>17</v>
      </c>
      <c r="C31" s="89" t="s">
        <v>167</v>
      </c>
      <c r="D31" s="263"/>
      <c r="E31" s="1">
        <v>60</v>
      </c>
      <c r="F31" s="1"/>
      <c r="G31" s="1"/>
      <c r="H31" s="1">
        <v>60</v>
      </c>
      <c r="I31" s="1"/>
      <c r="J31" s="1"/>
      <c r="K31" s="1">
        <v>70</v>
      </c>
      <c r="L31" s="1"/>
      <c r="M31" s="1"/>
      <c r="N31" s="1">
        <v>60</v>
      </c>
      <c r="O31" s="1"/>
      <c r="P31" s="1"/>
      <c r="Q31" s="1">
        <v>50</v>
      </c>
      <c r="R31" s="1"/>
      <c r="S31" s="1"/>
      <c r="T31" s="1">
        <v>70</v>
      </c>
      <c r="U31" s="1"/>
      <c r="V31" s="1"/>
      <c r="W31" s="1">
        <v>50</v>
      </c>
      <c r="X31" s="1"/>
      <c r="Y31" s="1"/>
      <c r="Z31" s="1">
        <v>60</v>
      </c>
      <c r="AA31" s="1"/>
      <c r="AB31" s="1"/>
      <c r="AC31" s="1">
        <v>60</v>
      </c>
      <c r="AD31" s="1"/>
      <c r="AE31" s="1"/>
      <c r="AF31" s="1">
        <v>50</v>
      </c>
      <c r="AG31" s="1"/>
      <c r="AH31" s="1"/>
      <c r="AI31" s="1">
        <v>50</v>
      </c>
      <c r="AJ31" s="1"/>
      <c r="AK31" s="1"/>
      <c r="AL31" s="227">
        <f t="shared" si="0"/>
        <v>0.58181818181818179</v>
      </c>
      <c r="AM31" s="1"/>
      <c r="AN31" s="1"/>
      <c r="AO31" s="15"/>
    </row>
    <row r="32" spans="1:41" ht="18.75" thickBot="1" x14ac:dyDescent="0.3">
      <c r="A32" s="292"/>
      <c r="B32" s="37">
        <v>18</v>
      </c>
      <c r="C32" s="89" t="s">
        <v>168</v>
      </c>
      <c r="D32" s="264"/>
      <c r="E32" s="1">
        <v>50</v>
      </c>
      <c r="F32" s="1"/>
      <c r="G32" s="1"/>
      <c r="H32" s="1">
        <v>50</v>
      </c>
      <c r="I32" s="1"/>
      <c r="J32" s="1"/>
      <c r="K32" s="1">
        <v>50</v>
      </c>
      <c r="L32" s="1"/>
      <c r="M32" s="1"/>
      <c r="N32" s="1">
        <v>60</v>
      </c>
      <c r="O32" s="1"/>
      <c r="P32" s="1"/>
      <c r="Q32" s="1">
        <v>50</v>
      </c>
      <c r="R32" s="1"/>
      <c r="S32" s="1"/>
      <c r="T32" s="1">
        <v>60</v>
      </c>
      <c r="U32" s="1"/>
      <c r="V32" s="1"/>
      <c r="W32" s="1">
        <v>50</v>
      </c>
      <c r="X32" s="1"/>
      <c r="Y32" s="1"/>
      <c r="Z32" s="1">
        <v>50</v>
      </c>
      <c r="AA32" s="1"/>
      <c r="AB32" s="1"/>
      <c r="AC32" s="1">
        <v>50</v>
      </c>
      <c r="AD32" s="1"/>
      <c r="AE32" s="1"/>
      <c r="AF32" s="1">
        <v>50</v>
      </c>
      <c r="AG32" s="1"/>
      <c r="AH32" s="1"/>
      <c r="AI32" s="1">
        <v>50</v>
      </c>
      <c r="AJ32" s="1"/>
      <c r="AK32" s="1"/>
      <c r="AL32" s="227">
        <f t="shared" si="0"/>
        <v>0.51818181818181819</v>
      </c>
      <c r="AM32" s="1"/>
      <c r="AN32" s="1"/>
      <c r="AO32" s="15"/>
    </row>
    <row r="33" spans="1:41" ht="18" x14ac:dyDescent="0.25">
      <c r="A33" s="83"/>
      <c r="B33" s="37"/>
      <c r="C33" s="237" t="s">
        <v>211</v>
      </c>
      <c r="D33" s="41"/>
      <c r="E33" s="81">
        <f>AVERAGE(E27:E32)/100</f>
        <v>0.53333333333333333</v>
      </c>
      <c r="F33" s="81"/>
      <c r="G33" s="81"/>
      <c r="H33" s="81">
        <f>AVERAGE(H27:H32)/100</f>
        <v>0.6</v>
      </c>
      <c r="I33" s="81"/>
      <c r="J33" s="81"/>
      <c r="K33" s="81">
        <f>AVERAGE(K27:K32)/100</f>
        <v>0.56666666666666665</v>
      </c>
      <c r="L33" s="81"/>
      <c r="M33" s="81"/>
      <c r="N33" s="81">
        <f>AVERAGE(N27:N32)/100</f>
        <v>0.55000000000000004</v>
      </c>
      <c r="O33" s="81"/>
      <c r="P33" s="81"/>
      <c r="Q33" s="81">
        <f>AVERAGE(Q27:Q32)/100</f>
        <v>0.51666666666666661</v>
      </c>
      <c r="R33" s="81"/>
      <c r="S33" s="81"/>
      <c r="T33" s="81">
        <f>AVERAGE(T27:T32)/100</f>
        <v>0.6333333333333333</v>
      </c>
      <c r="U33" s="81"/>
      <c r="V33" s="81"/>
      <c r="W33" s="81">
        <f>AVERAGE(W27:W32)/100</f>
        <v>0.5</v>
      </c>
      <c r="X33" s="81"/>
      <c r="Y33" s="81"/>
      <c r="Z33" s="81">
        <f>AVERAGE(Z27:Z32)/100</f>
        <v>0.55000000000000004</v>
      </c>
      <c r="AA33" s="81"/>
      <c r="AB33" s="81"/>
      <c r="AC33" s="81">
        <f>AVERAGE(AC27:AC32)/100</f>
        <v>0.53333333333333333</v>
      </c>
      <c r="AD33" s="81"/>
      <c r="AE33" s="81"/>
      <c r="AF33" s="81">
        <f>AVERAGE(AF27:AF32)/100</f>
        <v>0.55000000000000004</v>
      </c>
      <c r="AG33" s="81"/>
      <c r="AH33" s="81"/>
      <c r="AI33" s="81">
        <f>AVERAGE(AI27:AI32)/100</f>
        <v>0.5</v>
      </c>
      <c r="AJ33" s="81"/>
      <c r="AK33" s="81"/>
      <c r="AL33" s="227">
        <f>AVERAGE(AL27:AL32)</f>
        <v>0.54848484848484846</v>
      </c>
      <c r="AM33" s="37"/>
      <c r="AN33" s="37"/>
      <c r="AO33" s="15"/>
    </row>
    <row r="34" spans="1:41" ht="18.75" thickBot="1" x14ac:dyDescent="0.3">
      <c r="A34" s="83"/>
      <c r="B34" s="37"/>
      <c r="C34" s="238" t="s">
        <v>212</v>
      </c>
      <c r="D34" s="41"/>
      <c r="E34" s="76">
        <f>AVERAGE(E28)/100</f>
        <v>0.6</v>
      </c>
      <c r="F34" s="76"/>
      <c r="G34" s="76"/>
      <c r="H34" s="76">
        <f>AVERAGE(H28)/100</f>
        <v>0.7</v>
      </c>
      <c r="I34" s="76"/>
      <c r="J34" s="76"/>
      <c r="K34" s="76">
        <f>AVERAGE(K28)/100</f>
        <v>0.6</v>
      </c>
      <c r="L34" s="76"/>
      <c r="M34" s="76"/>
      <c r="N34" s="76">
        <f>AVERAGE(N28)/100</f>
        <v>0.6</v>
      </c>
      <c r="O34" s="76"/>
      <c r="P34" s="76"/>
      <c r="Q34" s="76">
        <f>AVERAGE(Q28)/100</f>
        <v>0.5</v>
      </c>
      <c r="R34" s="76"/>
      <c r="S34" s="76"/>
      <c r="T34" s="76">
        <f>AVERAGE(T28)/100</f>
        <v>0.7</v>
      </c>
      <c r="U34" s="76"/>
      <c r="V34" s="76"/>
      <c r="W34" s="76">
        <f>AVERAGE(W28)/100</f>
        <v>0.5</v>
      </c>
      <c r="X34" s="76"/>
      <c r="Y34" s="76"/>
      <c r="Z34" s="76">
        <f>AVERAGE(Z28)/100</f>
        <v>0.6</v>
      </c>
      <c r="AA34" s="76"/>
      <c r="AB34" s="76"/>
      <c r="AC34" s="76">
        <f>AVERAGE(AC28)/100</f>
        <v>0.6</v>
      </c>
      <c r="AD34" s="76"/>
      <c r="AE34" s="76"/>
      <c r="AF34" s="76">
        <f>AVERAGE(AF28)/100</f>
        <v>0.6</v>
      </c>
      <c r="AG34" s="76"/>
      <c r="AH34" s="76"/>
      <c r="AI34" s="76">
        <f>AVERAGE(AI28)/100</f>
        <v>0.5</v>
      </c>
      <c r="AJ34" s="76"/>
      <c r="AK34" s="76"/>
      <c r="AL34" s="217">
        <f>AVERAGE(AL28)</f>
        <v>0.59090909090909094</v>
      </c>
      <c r="AM34" s="37"/>
      <c r="AN34" s="37"/>
      <c r="AO34" s="15"/>
    </row>
    <row r="35" spans="1:41" ht="18" x14ac:dyDescent="0.25">
      <c r="A35" s="290" t="s">
        <v>200</v>
      </c>
      <c r="B35" s="37">
        <v>19</v>
      </c>
      <c r="C35" s="89" t="s">
        <v>169</v>
      </c>
      <c r="D35" s="262" t="s">
        <v>220</v>
      </c>
      <c r="E35" s="1">
        <v>50</v>
      </c>
      <c r="F35" s="37"/>
      <c r="G35" s="37"/>
      <c r="H35" s="37">
        <v>45</v>
      </c>
      <c r="I35" s="37"/>
      <c r="J35" s="37"/>
      <c r="K35" s="37">
        <v>35</v>
      </c>
      <c r="L35" s="37"/>
      <c r="M35" s="37"/>
      <c r="N35" s="37">
        <v>30</v>
      </c>
      <c r="O35" s="37"/>
      <c r="P35" s="37"/>
      <c r="Q35" s="37">
        <v>40</v>
      </c>
      <c r="R35" s="37"/>
      <c r="S35" s="37"/>
      <c r="T35" s="37">
        <v>40</v>
      </c>
      <c r="U35" s="37"/>
      <c r="V35" s="37"/>
      <c r="W35" s="37">
        <v>40</v>
      </c>
      <c r="X35" s="37"/>
      <c r="Y35" s="37"/>
      <c r="Z35" s="37">
        <v>45</v>
      </c>
      <c r="AA35" s="37"/>
      <c r="AB35" s="37"/>
      <c r="AC35" s="37">
        <v>45</v>
      </c>
      <c r="AD35" s="37"/>
      <c r="AE35" s="37"/>
      <c r="AF35" s="37">
        <v>50</v>
      </c>
      <c r="AG35" s="37"/>
      <c r="AH35" s="37"/>
      <c r="AI35" s="37">
        <v>35</v>
      </c>
      <c r="AJ35" s="37"/>
      <c r="AK35" s="37"/>
      <c r="AL35" s="227">
        <f t="shared" si="0"/>
        <v>0.41363636363636369</v>
      </c>
      <c r="AM35" s="37"/>
      <c r="AN35" s="37"/>
      <c r="AO35" s="15"/>
    </row>
    <row r="36" spans="1:41" ht="18" x14ac:dyDescent="0.25">
      <c r="A36" s="291"/>
      <c r="B36" s="37">
        <v>20</v>
      </c>
      <c r="C36" s="89" t="s">
        <v>170</v>
      </c>
      <c r="D36" s="263"/>
      <c r="E36" s="38">
        <v>35</v>
      </c>
      <c r="F36" s="40"/>
      <c r="G36" s="40"/>
      <c r="H36" s="40">
        <v>30</v>
      </c>
      <c r="I36" s="40"/>
      <c r="J36" s="40"/>
      <c r="K36" s="40">
        <v>30</v>
      </c>
      <c r="L36" s="40"/>
      <c r="M36" s="40"/>
      <c r="N36" s="40">
        <v>25</v>
      </c>
      <c r="O36" s="40"/>
      <c r="P36" s="40"/>
      <c r="Q36" s="40">
        <v>30</v>
      </c>
      <c r="R36" s="40"/>
      <c r="S36" s="40"/>
      <c r="T36" s="40">
        <v>35</v>
      </c>
      <c r="U36" s="40"/>
      <c r="V36" s="40"/>
      <c r="W36" s="40">
        <v>30</v>
      </c>
      <c r="X36" s="40"/>
      <c r="Y36" s="40"/>
      <c r="Z36" s="40">
        <v>35</v>
      </c>
      <c r="AA36" s="40"/>
      <c r="AB36" s="40"/>
      <c r="AC36" s="40">
        <v>35</v>
      </c>
      <c r="AD36" s="40"/>
      <c r="AE36" s="40"/>
      <c r="AF36" s="40">
        <v>45</v>
      </c>
      <c r="AG36" s="40"/>
      <c r="AH36" s="40"/>
      <c r="AI36" s="40">
        <v>30</v>
      </c>
      <c r="AJ36" s="40"/>
      <c r="AK36" s="40"/>
      <c r="AL36" s="227">
        <f t="shared" si="0"/>
        <v>0.32727272727272727</v>
      </c>
      <c r="AM36" s="40"/>
      <c r="AN36" s="40"/>
      <c r="AO36" s="15"/>
    </row>
    <row r="37" spans="1:41" ht="18" x14ac:dyDescent="0.25">
      <c r="A37" s="291"/>
      <c r="B37" s="37">
        <v>21</v>
      </c>
      <c r="C37" s="89" t="s">
        <v>171</v>
      </c>
      <c r="D37" s="263"/>
      <c r="E37" s="38">
        <v>50</v>
      </c>
      <c r="F37" s="40"/>
      <c r="G37" s="40"/>
      <c r="H37" s="40">
        <v>45</v>
      </c>
      <c r="I37" s="40"/>
      <c r="J37" s="40"/>
      <c r="K37" s="40">
        <v>30</v>
      </c>
      <c r="L37" s="40"/>
      <c r="M37" s="40"/>
      <c r="N37" s="40">
        <v>35</v>
      </c>
      <c r="O37" s="40"/>
      <c r="P37" s="40"/>
      <c r="Q37" s="40">
        <v>45</v>
      </c>
      <c r="R37" s="40"/>
      <c r="S37" s="40"/>
      <c r="T37" s="40">
        <v>45</v>
      </c>
      <c r="U37" s="40"/>
      <c r="V37" s="40"/>
      <c r="W37" s="40">
        <v>40</v>
      </c>
      <c r="X37" s="40"/>
      <c r="Y37" s="40"/>
      <c r="Z37" s="40">
        <v>45</v>
      </c>
      <c r="AA37" s="40"/>
      <c r="AB37" s="40"/>
      <c r="AC37" s="40">
        <v>50</v>
      </c>
      <c r="AD37" s="40"/>
      <c r="AE37" s="40"/>
      <c r="AF37" s="40">
        <v>50</v>
      </c>
      <c r="AG37" s="40"/>
      <c r="AH37" s="40"/>
      <c r="AI37" s="40">
        <v>35</v>
      </c>
      <c r="AJ37" s="40"/>
      <c r="AK37" s="40"/>
      <c r="AL37" s="227">
        <f t="shared" si="0"/>
        <v>0.42727272727272725</v>
      </c>
      <c r="AM37" s="40"/>
      <c r="AN37" s="40"/>
      <c r="AO37" s="15"/>
    </row>
    <row r="38" spans="1:41" ht="18" x14ac:dyDescent="0.25">
      <c r="A38" s="291"/>
      <c r="B38" s="37">
        <v>22</v>
      </c>
      <c r="C38" s="89" t="s">
        <v>172</v>
      </c>
      <c r="D38" s="263"/>
      <c r="E38" s="38">
        <v>20</v>
      </c>
      <c r="F38" s="40"/>
      <c r="G38" s="40"/>
      <c r="H38" s="40">
        <v>25</v>
      </c>
      <c r="I38" s="40"/>
      <c r="J38" s="40"/>
      <c r="K38" s="40">
        <v>20</v>
      </c>
      <c r="L38" s="40"/>
      <c r="M38" s="40"/>
      <c r="N38" s="40">
        <v>25</v>
      </c>
      <c r="O38" s="40"/>
      <c r="P38" s="40"/>
      <c r="Q38" s="40">
        <v>35</v>
      </c>
      <c r="R38" s="40"/>
      <c r="S38" s="40"/>
      <c r="T38" s="40">
        <v>50</v>
      </c>
      <c r="U38" s="40"/>
      <c r="V38" s="40"/>
      <c r="W38" s="40">
        <v>15</v>
      </c>
      <c r="X38" s="40"/>
      <c r="Y38" s="40"/>
      <c r="Z38" s="40">
        <v>20</v>
      </c>
      <c r="AA38" s="40"/>
      <c r="AB38" s="40"/>
      <c r="AC38" s="40">
        <v>30</v>
      </c>
      <c r="AD38" s="40"/>
      <c r="AE38" s="40"/>
      <c r="AF38" s="40">
        <v>50</v>
      </c>
      <c r="AG38" s="40"/>
      <c r="AH38" s="40"/>
      <c r="AI38" s="40">
        <v>35</v>
      </c>
      <c r="AJ38" s="40"/>
      <c r="AK38" s="40"/>
      <c r="AL38" s="227">
        <f t="shared" si="0"/>
        <v>0.29545454545454547</v>
      </c>
      <c r="AM38" s="40"/>
      <c r="AN38" s="40"/>
      <c r="AO38" s="15"/>
    </row>
    <row r="39" spans="1:41" ht="18" x14ac:dyDescent="0.25">
      <c r="A39" s="291"/>
      <c r="B39" s="37">
        <v>23</v>
      </c>
      <c r="C39" s="89" t="s">
        <v>173</v>
      </c>
      <c r="D39" s="263"/>
      <c r="E39" s="38">
        <v>40</v>
      </c>
      <c r="F39" s="40"/>
      <c r="G39" s="40"/>
      <c r="H39" s="40">
        <v>45</v>
      </c>
      <c r="I39" s="40"/>
      <c r="J39" s="40"/>
      <c r="K39" s="40">
        <v>40</v>
      </c>
      <c r="L39" s="40"/>
      <c r="M39" s="40"/>
      <c r="N39" s="40">
        <v>40</v>
      </c>
      <c r="O39" s="40"/>
      <c r="P39" s="40"/>
      <c r="Q39" s="40">
        <v>40</v>
      </c>
      <c r="R39" s="40"/>
      <c r="S39" s="40"/>
      <c r="T39" s="40">
        <v>45</v>
      </c>
      <c r="U39" s="40"/>
      <c r="V39" s="40"/>
      <c r="W39" s="40">
        <v>35</v>
      </c>
      <c r="X39" s="40"/>
      <c r="Y39" s="40"/>
      <c r="Z39" s="40">
        <v>35</v>
      </c>
      <c r="AA39" s="40"/>
      <c r="AB39" s="40"/>
      <c r="AC39" s="40">
        <v>40</v>
      </c>
      <c r="AD39" s="40"/>
      <c r="AE39" s="40"/>
      <c r="AF39" s="40">
        <v>45</v>
      </c>
      <c r="AG39" s="40"/>
      <c r="AH39" s="40"/>
      <c r="AI39" s="40">
        <v>30</v>
      </c>
      <c r="AJ39" s="40"/>
      <c r="AK39" s="40"/>
      <c r="AL39" s="227">
        <f t="shared" si="0"/>
        <v>0.39545454545454545</v>
      </c>
      <c r="AM39" s="40"/>
      <c r="AN39" s="40"/>
      <c r="AO39" s="15"/>
    </row>
    <row r="40" spans="1:41" ht="18.75" thickBot="1" x14ac:dyDescent="0.3">
      <c r="A40" s="292"/>
      <c r="B40" s="37">
        <v>24</v>
      </c>
      <c r="C40" s="89" t="s">
        <v>174</v>
      </c>
      <c r="D40" s="264"/>
      <c r="E40" s="38">
        <v>25</v>
      </c>
      <c r="F40" s="40"/>
      <c r="G40" s="40"/>
      <c r="H40" s="40">
        <v>20</v>
      </c>
      <c r="I40" s="40"/>
      <c r="J40" s="40"/>
      <c r="K40" s="40">
        <v>20</v>
      </c>
      <c r="L40" s="40"/>
      <c r="M40" s="40"/>
      <c r="N40" s="40">
        <v>15</v>
      </c>
      <c r="O40" s="40"/>
      <c r="P40" s="40"/>
      <c r="Q40" s="40">
        <v>30</v>
      </c>
      <c r="R40" s="40"/>
      <c r="S40" s="40"/>
      <c r="T40" s="40">
        <v>30</v>
      </c>
      <c r="U40" s="40"/>
      <c r="V40" s="40"/>
      <c r="W40" s="40">
        <v>25</v>
      </c>
      <c r="X40" s="40"/>
      <c r="Y40" s="40"/>
      <c r="Z40" s="40">
        <v>20</v>
      </c>
      <c r="AA40" s="40"/>
      <c r="AB40" s="40"/>
      <c r="AC40" s="40">
        <v>30</v>
      </c>
      <c r="AD40" s="40"/>
      <c r="AE40" s="40"/>
      <c r="AF40" s="40">
        <v>45</v>
      </c>
      <c r="AG40" s="40"/>
      <c r="AH40" s="40"/>
      <c r="AI40" s="40">
        <v>30</v>
      </c>
      <c r="AJ40" s="40"/>
      <c r="AK40" s="40"/>
      <c r="AL40" s="227">
        <f t="shared" si="0"/>
        <v>0.26363636363636361</v>
      </c>
      <c r="AM40" s="40"/>
      <c r="AN40" s="40"/>
      <c r="AO40" s="15"/>
    </row>
    <row r="41" spans="1:41" ht="18" x14ac:dyDescent="0.25">
      <c r="A41" s="83"/>
      <c r="B41" s="37"/>
      <c r="C41" s="237" t="s">
        <v>211</v>
      </c>
      <c r="D41" s="151"/>
      <c r="E41" s="84">
        <f>AVERAGE(E35:E40)/100</f>
        <v>0.36666666666666664</v>
      </c>
      <c r="F41" s="84"/>
      <c r="G41" s="84"/>
      <c r="H41" s="84">
        <f>AVERAGE(H35:H40)/100</f>
        <v>0.35</v>
      </c>
      <c r="I41" s="84"/>
      <c r="J41" s="84"/>
      <c r="K41" s="84">
        <f>AVERAGE(K35:K40)/100</f>
        <v>0.29166666666666669</v>
      </c>
      <c r="L41" s="84"/>
      <c r="M41" s="84"/>
      <c r="N41" s="84">
        <f>AVERAGE(N35:N40)/100</f>
        <v>0.28333333333333333</v>
      </c>
      <c r="O41" s="84"/>
      <c r="P41" s="84"/>
      <c r="Q41" s="84">
        <f>AVERAGE(Q35:Q40)/100</f>
        <v>0.36666666666666664</v>
      </c>
      <c r="R41" s="84"/>
      <c r="S41" s="84"/>
      <c r="T41" s="84">
        <f>AVERAGE(T35:T40)/100</f>
        <v>0.40833333333333338</v>
      </c>
      <c r="U41" s="84"/>
      <c r="V41" s="84"/>
      <c r="W41" s="84">
        <f>AVERAGE(W35:W40)/100</f>
        <v>0.30833333333333335</v>
      </c>
      <c r="X41" s="84"/>
      <c r="Y41" s="84"/>
      <c r="Z41" s="84">
        <f>AVERAGE(Z35:Z40)/100</f>
        <v>0.33333333333333337</v>
      </c>
      <c r="AA41" s="84"/>
      <c r="AB41" s="84"/>
      <c r="AC41" s="84">
        <f>AVERAGE(AC35:AC40)/100</f>
        <v>0.38333333333333336</v>
      </c>
      <c r="AD41" s="84"/>
      <c r="AE41" s="84"/>
      <c r="AF41" s="84">
        <f>AVERAGE(AF35:AF40)/100</f>
        <v>0.47499999999999998</v>
      </c>
      <c r="AG41" s="84"/>
      <c r="AH41" s="84"/>
      <c r="AI41" s="84">
        <f>AVERAGE(AI35:AI40)/100</f>
        <v>0.32500000000000001</v>
      </c>
      <c r="AJ41" s="84"/>
      <c r="AK41" s="84"/>
      <c r="AL41" s="227">
        <f>AVERAGE(AL35:AL40)</f>
        <v>0.35378787878787876</v>
      </c>
      <c r="AM41" s="40"/>
      <c r="AN41" s="40"/>
      <c r="AO41" s="15"/>
    </row>
    <row r="42" spans="1:41" ht="18.75" thickBot="1" x14ac:dyDescent="0.3">
      <c r="A42" s="83"/>
      <c r="B42" s="37"/>
      <c r="C42" s="238" t="s">
        <v>212</v>
      </c>
      <c r="D42" s="151"/>
      <c r="E42" s="78">
        <f>AVERAGE(E39)/100</f>
        <v>0.4</v>
      </c>
      <c r="F42" s="78"/>
      <c r="G42" s="78"/>
      <c r="H42" s="78">
        <f>AVERAGE(H39)/100</f>
        <v>0.45</v>
      </c>
      <c r="I42" s="78"/>
      <c r="J42" s="78"/>
      <c r="K42" s="78">
        <f>AVERAGE(K39)/100</f>
        <v>0.4</v>
      </c>
      <c r="L42" s="78"/>
      <c r="M42" s="78"/>
      <c r="N42" s="78">
        <f>AVERAGE(N39)/100</f>
        <v>0.4</v>
      </c>
      <c r="O42" s="78"/>
      <c r="P42" s="78"/>
      <c r="Q42" s="78">
        <f>AVERAGE(Q39)/100</f>
        <v>0.4</v>
      </c>
      <c r="R42" s="78"/>
      <c r="S42" s="78"/>
      <c r="T42" s="78">
        <f>AVERAGE(T39)/100</f>
        <v>0.45</v>
      </c>
      <c r="U42" s="78"/>
      <c r="V42" s="78"/>
      <c r="W42" s="78">
        <f>AVERAGE(W39)/100</f>
        <v>0.35</v>
      </c>
      <c r="X42" s="78"/>
      <c r="Y42" s="78"/>
      <c r="Z42" s="78">
        <f>AVERAGE(Z39)/100</f>
        <v>0.35</v>
      </c>
      <c r="AA42" s="78"/>
      <c r="AB42" s="78"/>
      <c r="AC42" s="78">
        <f>AVERAGE(AC39)/100</f>
        <v>0.4</v>
      </c>
      <c r="AD42" s="78"/>
      <c r="AE42" s="78"/>
      <c r="AF42" s="78">
        <f>AVERAGE(AF39)/100</f>
        <v>0.45</v>
      </c>
      <c r="AG42" s="78"/>
      <c r="AH42" s="78"/>
      <c r="AI42" s="78">
        <f>AVERAGE(AI39)/100</f>
        <v>0.3</v>
      </c>
      <c r="AJ42" s="78"/>
      <c r="AK42" s="78"/>
      <c r="AL42" s="220">
        <f>AVERAGE(AL39)</f>
        <v>0.39545454545454545</v>
      </c>
      <c r="AM42" s="40"/>
      <c r="AN42" s="40"/>
      <c r="AO42" s="15"/>
    </row>
    <row r="43" spans="1:41" ht="18" x14ac:dyDescent="0.25">
      <c r="A43" s="290" t="s">
        <v>209</v>
      </c>
      <c r="B43" s="37">
        <v>25</v>
      </c>
      <c r="C43" s="200" t="s">
        <v>139</v>
      </c>
      <c r="D43" s="262" t="s">
        <v>221</v>
      </c>
      <c r="E43" s="1">
        <v>70</v>
      </c>
      <c r="F43" s="37"/>
      <c r="G43" s="37"/>
      <c r="H43" s="1">
        <v>80</v>
      </c>
      <c r="I43" s="37"/>
      <c r="J43" s="37"/>
      <c r="K43" s="1">
        <v>80</v>
      </c>
      <c r="L43" s="37"/>
      <c r="M43" s="37"/>
      <c r="N43" s="1">
        <v>75</v>
      </c>
      <c r="O43" s="37"/>
      <c r="P43" s="37"/>
      <c r="Q43" s="1">
        <v>50</v>
      </c>
      <c r="R43" s="37"/>
      <c r="S43" s="37"/>
      <c r="T43" s="1">
        <v>50</v>
      </c>
      <c r="U43" s="37"/>
      <c r="V43" s="37"/>
      <c r="W43" s="1">
        <v>25</v>
      </c>
      <c r="X43" s="37"/>
      <c r="Y43" s="37"/>
      <c r="Z43" s="1">
        <v>90</v>
      </c>
      <c r="AA43" s="37"/>
      <c r="AB43" s="37"/>
      <c r="AC43" s="1">
        <v>80</v>
      </c>
      <c r="AD43" s="37"/>
      <c r="AE43" s="37"/>
      <c r="AF43" s="1">
        <v>95</v>
      </c>
      <c r="AG43" s="37"/>
      <c r="AH43" s="37"/>
      <c r="AI43" s="1">
        <v>95</v>
      </c>
      <c r="AJ43" s="37"/>
      <c r="AK43" s="15"/>
      <c r="AL43" s="227">
        <f t="shared" si="0"/>
        <v>0.71818181818181814</v>
      </c>
      <c r="AM43" s="15"/>
      <c r="AN43" s="15"/>
      <c r="AO43" s="15"/>
    </row>
    <row r="44" spans="1:41" ht="18" x14ac:dyDescent="0.25">
      <c r="A44" s="291"/>
      <c r="B44" s="37">
        <v>26</v>
      </c>
      <c r="C44" s="89" t="s">
        <v>140</v>
      </c>
      <c r="D44" s="263"/>
      <c r="E44" s="38">
        <v>75</v>
      </c>
      <c r="F44" s="15"/>
      <c r="G44" s="15"/>
      <c r="H44" s="38">
        <v>80</v>
      </c>
      <c r="I44" s="15"/>
      <c r="J44" s="15"/>
      <c r="K44" s="38">
        <v>80</v>
      </c>
      <c r="L44" s="15"/>
      <c r="M44" s="15"/>
      <c r="N44" s="38">
        <v>50</v>
      </c>
      <c r="O44" s="15"/>
      <c r="P44" s="15"/>
      <c r="Q44" s="38">
        <v>60</v>
      </c>
      <c r="R44" s="15"/>
      <c r="S44" s="15"/>
      <c r="T44" s="38">
        <v>65</v>
      </c>
      <c r="U44" s="15"/>
      <c r="V44" s="15"/>
      <c r="W44" s="38">
        <v>90</v>
      </c>
      <c r="X44" s="15"/>
      <c r="Y44" s="15"/>
      <c r="Z44" s="38">
        <v>90</v>
      </c>
      <c r="AA44" s="15"/>
      <c r="AB44" s="15"/>
      <c r="AC44" s="38">
        <v>80</v>
      </c>
      <c r="AD44" s="15"/>
      <c r="AE44" s="15"/>
      <c r="AF44" s="38">
        <v>70</v>
      </c>
      <c r="AG44" s="15"/>
      <c r="AH44" s="15"/>
      <c r="AI44" s="38">
        <v>95</v>
      </c>
      <c r="AJ44" s="15"/>
      <c r="AK44" s="15"/>
      <c r="AL44" s="227">
        <f t="shared" si="0"/>
        <v>0.75909090909090904</v>
      </c>
      <c r="AM44" s="15"/>
      <c r="AN44" s="15"/>
      <c r="AO44" s="15"/>
    </row>
    <row r="45" spans="1:41" ht="18" x14ac:dyDescent="0.25">
      <c r="A45" s="291"/>
      <c r="B45" s="37">
        <v>27</v>
      </c>
      <c r="C45" s="89" t="s">
        <v>141</v>
      </c>
      <c r="D45" s="263"/>
      <c r="E45" s="38">
        <v>75</v>
      </c>
      <c r="F45" s="15"/>
      <c r="G45" s="15"/>
      <c r="H45" s="38">
        <v>80</v>
      </c>
      <c r="I45" s="15"/>
      <c r="J45" s="15"/>
      <c r="K45" s="38">
        <v>65</v>
      </c>
      <c r="L45" s="15"/>
      <c r="M45" s="15"/>
      <c r="N45" s="38">
        <v>85</v>
      </c>
      <c r="O45" s="15"/>
      <c r="P45" s="15"/>
      <c r="Q45" s="38">
        <v>60</v>
      </c>
      <c r="R45" s="15"/>
      <c r="S45" s="15"/>
      <c r="T45" s="38">
        <v>70</v>
      </c>
      <c r="U45" s="15"/>
      <c r="V45" s="15"/>
      <c r="W45" s="38">
        <v>70</v>
      </c>
      <c r="X45" s="15"/>
      <c r="Y45" s="15"/>
      <c r="Z45" s="38">
        <v>80</v>
      </c>
      <c r="AA45" s="15"/>
      <c r="AB45" s="15"/>
      <c r="AC45" s="38">
        <v>80</v>
      </c>
      <c r="AD45" s="15"/>
      <c r="AE45" s="15"/>
      <c r="AF45" s="38">
        <v>30</v>
      </c>
      <c r="AG45" s="15"/>
      <c r="AH45" s="15"/>
      <c r="AI45" s="38">
        <v>90</v>
      </c>
      <c r="AJ45" s="15"/>
      <c r="AK45" s="15"/>
      <c r="AL45" s="227">
        <f t="shared" si="0"/>
        <v>0.71363636363636362</v>
      </c>
      <c r="AM45" s="15"/>
      <c r="AN45" s="15"/>
      <c r="AO45" s="15"/>
    </row>
    <row r="46" spans="1:41" ht="18" x14ac:dyDescent="0.25">
      <c r="A46" s="291"/>
      <c r="B46" s="37">
        <v>28</v>
      </c>
      <c r="C46" s="89" t="s">
        <v>142</v>
      </c>
      <c r="D46" s="263"/>
      <c r="E46" s="38">
        <v>80</v>
      </c>
      <c r="F46" s="15"/>
      <c r="G46" s="15"/>
      <c r="H46" s="38">
        <v>85</v>
      </c>
      <c r="I46" s="15"/>
      <c r="J46" s="15"/>
      <c r="K46" s="38">
        <v>75</v>
      </c>
      <c r="L46" s="15"/>
      <c r="M46" s="15"/>
      <c r="N46" s="38">
        <v>90</v>
      </c>
      <c r="O46" s="15"/>
      <c r="P46" s="15"/>
      <c r="Q46" s="38">
        <v>80</v>
      </c>
      <c r="R46" s="15"/>
      <c r="S46" s="15"/>
      <c r="T46" s="38">
        <v>70</v>
      </c>
      <c r="U46" s="15"/>
      <c r="V46" s="15"/>
      <c r="W46" s="38">
        <v>80</v>
      </c>
      <c r="X46" s="15"/>
      <c r="Y46" s="15"/>
      <c r="Z46" s="38">
        <v>90</v>
      </c>
      <c r="AA46" s="15"/>
      <c r="AB46" s="15"/>
      <c r="AC46" s="38">
        <v>80</v>
      </c>
      <c r="AD46" s="15"/>
      <c r="AE46" s="15"/>
      <c r="AF46" s="38">
        <v>70</v>
      </c>
      <c r="AG46" s="15"/>
      <c r="AH46" s="15"/>
      <c r="AI46" s="38">
        <v>95</v>
      </c>
      <c r="AJ46" s="15"/>
      <c r="AK46" s="15"/>
      <c r="AL46" s="227">
        <f t="shared" si="0"/>
        <v>0.8136363636363636</v>
      </c>
      <c r="AM46" s="15"/>
      <c r="AN46" s="15"/>
      <c r="AO46" s="15"/>
    </row>
    <row r="47" spans="1:41" ht="18" x14ac:dyDescent="0.25">
      <c r="A47" s="291"/>
      <c r="B47" s="37">
        <v>29</v>
      </c>
      <c r="C47" s="89" t="s">
        <v>143</v>
      </c>
      <c r="D47" s="263"/>
      <c r="E47" s="38">
        <v>80</v>
      </c>
      <c r="F47" s="15"/>
      <c r="G47" s="15"/>
      <c r="H47" s="38">
        <v>80</v>
      </c>
      <c r="I47" s="15"/>
      <c r="J47" s="15"/>
      <c r="K47" s="38">
        <v>75</v>
      </c>
      <c r="L47" s="15"/>
      <c r="M47" s="15"/>
      <c r="N47" s="38">
        <v>75</v>
      </c>
      <c r="O47" s="15"/>
      <c r="P47" s="15"/>
      <c r="Q47" s="38">
        <v>75</v>
      </c>
      <c r="R47" s="15"/>
      <c r="S47" s="15"/>
      <c r="T47" s="38">
        <v>65</v>
      </c>
      <c r="U47" s="15"/>
      <c r="V47" s="15"/>
      <c r="W47" s="38">
        <v>75</v>
      </c>
      <c r="X47" s="15"/>
      <c r="Y47" s="15"/>
      <c r="Z47" s="38">
        <v>85</v>
      </c>
      <c r="AA47" s="15"/>
      <c r="AB47" s="15"/>
      <c r="AC47" s="38">
        <v>80</v>
      </c>
      <c r="AD47" s="15"/>
      <c r="AE47" s="15"/>
      <c r="AF47" s="38">
        <v>70</v>
      </c>
      <c r="AG47" s="15"/>
      <c r="AH47" s="15"/>
      <c r="AI47" s="38">
        <v>90</v>
      </c>
      <c r="AJ47" s="15"/>
      <c r="AK47" s="15"/>
      <c r="AL47" s="227">
        <f t="shared" si="0"/>
        <v>0.77272727272727271</v>
      </c>
      <c r="AM47" s="15"/>
      <c r="AN47" s="15"/>
      <c r="AO47" s="15"/>
    </row>
    <row r="48" spans="1:41" ht="18.75" thickBot="1" x14ac:dyDescent="0.3">
      <c r="A48" s="292"/>
      <c r="B48" s="37">
        <v>30</v>
      </c>
      <c r="C48" s="89" t="s">
        <v>144</v>
      </c>
      <c r="D48" s="264"/>
      <c r="E48" s="38">
        <v>75</v>
      </c>
      <c r="F48" s="15"/>
      <c r="G48" s="15"/>
      <c r="H48" s="38">
        <v>80</v>
      </c>
      <c r="I48" s="15"/>
      <c r="J48" s="15"/>
      <c r="K48" s="38">
        <v>75</v>
      </c>
      <c r="L48" s="15"/>
      <c r="M48" s="15"/>
      <c r="N48" s="38">
        <v>75</v>
      </c>
      <c r="O48" s="15"/>
      <c r="P48" s="15"/>
      <c r="Q48" s="38">
        <v>90</v>
      </c>
      <c r="R48" s="15"/>
      <c r="S48" s="15"/>
      <c r="T48" s="38">
        <v>70</v>
      </c>
      <c r="U48" s="15"/>
      <c r="V48" s="15"/>
      <c r="W48" s="38">
        <v>80</v>
      </c>
      <c r="X48" s="15"/>
      <c r="Y48" s="15"/>
      <c r="Z48" s="38">
        <v>60</v>
      </c>
      <c r="AA48" s="15"/>
      <c r="AB48" s="15"/>
      <c r="AC48" s="38">
        <v>80</v>
      </c>
      <c r="AD48" s="15"/>
      <c r="AE48" s="15"/>
      <c r="AF48" s="38">
        <v>50</v>
      </c>
      <c r="AG48" s="15"/>
      <c r="AH48" s="15"/>
      <c r="AI48" s="38">
        <v>95</v>
      </c>
      <c r="AJ48" s="15"/>
      <c r="AK48" s="15"/>
      <c r="AL48" s="227">
        <f t="shared" si="0"/>
        <v>0.75454545454545452</v>
      </c>
      <c r="AM48" s="15"/>
      <c r="AN48" s="15"/>
      <c r="AO48" s="15"/>
    </row>
    <row r="49" spans="1:41" ht="18" x14ac:dyDescent="0.25">
      <c r="A49" s="83"/>
      <c r="B49" s="37"/>
      <c r="C49" s="237" t="s">
        <v>211</v>
      </c>
      <c r="D49" s="41"/>
      <c r="E49" s="84">
        <f>AVERAGE(E43:E48)/100</f>
        <v>0.7583333333333333</v>
      </c>
      <c r="F49" s="84"/>
      <c r="G49" s="84"/>
      <c r="H49" s="84">
        <f>AVERAGE(H43:H48)/100</f>
        <v>0.80833333333333324</v>
      </c>
      <c r="I49" s="84"/>
      <c r="J49" s="84"/>
      <c r="K49" s="84">
        <f>AVERAGE(K43:K48)/100</f>
        <v>0.75</v>
      </c>
      <c r="L49" s="84"/>
      <c r="M49" s="84"/>
      <c r="N49" s="84">
        <f>AVERAGE(N43:N48)/100</f>
        <v>0.75</v>
      </c>
      <c r="O49" s="84"/>
      <c r="P49" s="84"/>
      <c r="Q49" s="84">
        <f>AVERAGE(Q43:Q48)/100</f>
        <v>0.69166666666666676</v>
      </c>
      <c r="R49" s="84"/>
      <c r="S49" s="84"/>
      <c r="T49" s="84">
        <f>AVERAGE(T43:T48)/100</f>
        <v>0.65</v>
      </c>
      <c r="U49" s="84"/>
      <c r="V49" s="84"/>
      <c r="W49" s="84">
        <f>AVERAGE(W43:W48)/100</f>
        <v>0.7</v>
      </c>
      <c r="X49" s="84"/>
      <c r="Y49" s="84"/>
      <c r="Z49" s="84">
        <f>AVERAGE(Z43:Z48)/100</f>
        <v>0.82499999999999996</v>
      </c>
      <c r="AA49" s="84"/>
      <c r="AB49" s="84"/>
      <c r="AC49" s="84">
        <f>AVERAGE(AC43:AC48)/100</f>
        <v>0.8</v>
      </c>
      <c r="AD49" s="84"/>
      <c r="AE49" s="84"/>
      <c r="AF49" s="84">
        <f>AVERAGE(AF43:AF48)/100</f>
        <v>0.64166666666666672</v>
      </c>
      <c r="AG49" s="84"/>
      <c r="AH49" s="84"/>
      <c r="AI49" s="84">
        <f>AVERAGE(AI43:AI48)/100</f>
        <v>0.93333333333333324</v>
      </c>
      <c r="AJ49" s="84"/>
      <c r="AK49" s="84"/>
      <c r="AL49" s="227">
        <f>AVERAGE(AL11:AL48)</f>
        <v>0.53628389154704947</v>
      </c>
      <c r="AM49" s="15"/>
      <c r="AN49" s="15"/>
      <c r="AO49" s="15"/>
    </row>
    <row r="50" spans="1:41" ht="18.75" thickBot="1" x14ac:dyDescent="0.3">
      <c r="A50" s="83"/>
      <c r="B50" s="37"/>
      <c r="C50" s="238" t="s">
        <v>215</v>
      </c>
      <c r="D50" s="41"/>
      <c r="E50" s="79">
        <f>AVERAGE(E43,E44,E46,E48)/100</f>
        <v>0.75</v>
      </c>
      <c r="F50" s="79"/>
      <c r="G50" s="79"/>
      <c r="H50" s="79">
        <f>AVERAGE(H43,H44,H46,H48)/100</f>
        <v>0.8125</v>
      </c>
      <c r="I50" s="79"/>
      <c r="J50" s="79"/>
      <c r="K50" s="79">
        <f>AVERAGE(K43,K44,K46,K48)/100</f>
        <v>0.77500000000000002</v>
      </c>
      <c r="L50" s="79"/>
      <c r="M50" s="79"/>
      <c r="N50" s="79">
        <f>AVERAGE(N43,N44,N46,N48)/100</f>
        <v>0.72499999999999998</v>
      </c>
      <c r="O50" s="79"/>
      <c r="P50" s="79"/>
      <c r="Q50" s="79">
        <f>AVERAGE(Q43,Q44,Q46,Q48)/100</f>
        <v>0.7</v>
      </c>
      <c r="R50" s="79"/>
      <c r="S50" s="79"/>
      <c r="T50" s="79">
        <f>AVERAGE(T43,T44,T46,T48)/100</f>
        <v>0.63749999999999996</v>
      </c>
      <c r="U50" s="79"/>
      <c r="V50" s="79"/>
      <c r="W50" s="79">
        <f>AVERAGE(W43,W44,W46,W48)/100</f>
        <v>0.6875</v>
      </c>
      <c r="X50" s="79"/>
      <c r="Y50" s="79"/>
      <c r="Z50" s="79">
        <f>AVERAGE(Z43,Z44,Z46,Z48)/100</f>
        <v>0.82499999999999996</v>
      </c>
      <c r="AA50" s="79"/>
      <c r="AB50" s="79"/>
      <c r="AC50" s="79">
        <f>AVERAGE(AC43,AC44,AC46,AC48)/100</f>
        <v>0.8</v>
      </c>
      <c r="AD50" s="79"/>
      <c r="AE50" s="79"/>
      <c r="AF50" s="79">
        <f>AVERAGE(AF43,AF44,AF46,AF48)/100</f>
        <v>0.71250000000000002</v>
      </c>
      <c r="AG50" s="79"/>
      <c r="AH50" s="79"/>
      <c r="AI50" s="79">
        <f>AVERAGE(AI43,AI44,AI46,AI48)/100</f>
        <v>0.95</v>
      </c>
      <c r="AJ50" s="79"/>
      <c r="AK50" s="79"/>
      <c r="AL50" s="222">
        <f>AVERAGE(AL43,AL44,AL46,AL48)</f>
        <v>0.76136363636363624</v>
      </c>
      <c r="AM50" s="15"/>
      <c r="AN50" s="15"/>
      <c r="AO50" s="15"/>
    </row>
    <row r="51" spans="1:41" ht="18.75" x14ac:dyDescent="0.3">
      <c r="A51" s="290" t="s">
        <v>210</v>
      </c>
      <c r="B51" s="37">
        <v>31</v>
      </c>
      <c r="C51" s="67" t="s">
        <v>175</v>
      </c>
      <c r="D51" s="262" t="s">
        <v>221</v>
      </c>
      <c r="E51" s="68">
        <v>80</v>
      </c>
      <c r="F51" s="69"/>
      <c r="G51" s="69"/>
      <c r="H51" s="70">
        <v>60</v>
      </c>
      <c r="I51" s="69"/>
      <c r="J51" s="69"/>
      <c r="K51" s="69">
        <v>20</v>
      </c>
      <c r="L51" s="69"/>
      <c r="M51" s="69"/>
      <c r="N51" s="69">
        <v>10</v>
      </c>
      <c r="O51" s="69"/>
      <c r="P51" s="69"/>
      <c r="Q51" s="70">
        <v>60</v>
      </c>
      <c r="R51" s="69"/>
      <c r="S51" s="69"/>
      <c r="T51" s="70">
        <v>40</v>
      </c>
      <c r="U51" s="69"/>
      <c r="V51" s="69"/>
      <c r="W51" s="70">
        <v>60</v>
      </c>
      <c r="X51" s="69"/>
      <c r="Y51" s="69"/>
      <c r="Z51" s="70">
        <v>50</v>
      </c>
      <c r="AA51" s="69"/>
      <c r="AB51" s="69"/>
      <c r="AC51" s="71">
        <v>80</v>
      </c>
      <c r="AD51" s="69"/>
      <c r="AE51" s="69"/>
      <c r="AF51" s="71">
        <v>60</v>
      </c>
      <c r="AG51" s="69"/>
      <c r="AH51" s="69"/>
      <c r="AI51" s="69">
        <v>50</v>
      </c>
      <c r="AJ51" s="69"/>
      <c r="AK51" s="69"/>
      <c r="AL51" s="228">
        <f t="shared" si="0"/>
        <v>0.51818181818181819</v>
      </c>
      <c r="AM51" s="69"/>
      <c r="AN51" s="69"/>
      <c r="AO51" s="15"/>
    </row>
    <row r="52" spans="1:41" ht="18.75" x14ac:dyDescent="0.3">
      <c r="A52" s="291"/>
      <c r="B52" s="37">
        <v>32</v>
      </c>
      <c r="C52" s="67" t="s">
        <v>176</v>
      </c>
      <c r="D52" s="263"/>
      <c r="E52" s="68">
        <v>70</v>
      </c>
      <c r="F52" s="69"/>
      <c r="G52" s="69"/>
      <c r="H52" s="70">
        <v>70</v>
      </c>
      <c r="I52" s="69"/>
      <c r="J52" s="69"/>
      <c r="K52" s="69">
        <v>65</v>
      </c>
      <c r="L52" s="69"/>
      <c r="M52" s="69"/>
      <c r="N52" s="69">
        <v>60</v>
      </c>
      <c r="O52" s="69"/>
      <c r="P52" s="69"/>
      <c r="Q52" s="70">
        <v>50</v>
      </c>
      <c r="R52" s="69"/>
      <c r="S52" s="69"/>
      <c r="T52" s="70">
        <v>50</v>
      </c>
      <c r="U52" s="69"/>
      <c r="V52" s="69"/>
      <c r="W52" s="70">
        <v>50</v>
      </c>
      <c r="X52" s="69"/>
      <c r="Y52" s="69"/>
      <c r="Z52" s="70">
        <v>70</v>
      </c>
      <c r="AA52" s="69"/>
      <c r="AB52" s="69"/>
      <c r="AC52" s="71">
        <v>80</v>
      </c>
      <c r="AD52" s="69"/>
      <c r="AE52" s="69"/>
      <c r="AF52" s="71">
        <v>70</v>
      </c>
      <c r="AG52" s="69"/>
      <c r="AH52" s="69"/>
      <c r="AI52" s="69">
        <v>50</v>
      </c>
      <c r="AJ52" s="69"/>
      <c r="AK52" s="69"/>
      <c r="AL52" s="228">
        <f t="shared" si="0"/>
        <v>0.62272727272727268</v>
      </c>
      <c r="AM52" s="69"/>
      <c r="AN52" s="69"/>
      <c r="AO52" s="15"/>
    </row>
    <row r="53" spans="1:41" ht="18.75" x14ac:dyDescent="0.3">
      <c r="A53" s="291"/>
      <c r="B53" s="37">
        <v>33</v>
      </c>
      <c r="C53" s="72" t="s">
        <v>177</v>
      </c>
      <c r="D53" s="263"/>
      <c r="E53" s="68">
        <v>60</v>
      </c>
      <c r="F53" s="69"/>
      <c r="G53" s="69"/>
      <c r="H53" s="70">
        <v>40</v>
      </c>
      <c r="I53" s="69"/>
      <c r="J53" s="69"/>
      <c r="K53" s="69">
        <v>76</v>
      </c>
      <c r="L53" s="69"/>
      <c r="M53" s="69"/>
      <c r="N53" s="69">
        <v>60</v>
      </c>
      <c r="O53" s="69"/>
      <c r="P53" s="69"/>
      <c r="Q53" s="70">
        <v>50</v>
      </c>
      <c r="R53" s="69"/>
      <c r="S53" s="69"/>
      <c r="T53" s="70">
        <v>60</v>
      </c>
      <c r="U53" s="69"/>
      <c r="V53" s="69"/>
      <c r="W53" s="70">
        <v>50</v>
      </c>
      <c r="X53" s="69"/>
      <c r="Y53" s="69"/>
      <c r="Z53" s="70">
        <v>50</v>
      </c>
      <c r="AA53" s="69"/>
      <c r="AB53" s="69"/>
      <c r="AC53" s="71">
        <v>80</v>
      </c>
      <c r="AD53" s="69"/>
      <c r="AE53" s="69"/>
      <c r="AF53" s="71">
        <v>70</v>
      </c>
      <c r="AG53" s="69"/>
      <c r="AH53" s="69"/>
      <c r="AI53" s="69">
        <v>50</v>
      </c>
      <c r="AJ53" s="69"/>
      <c r="AK53" s="69"/>
      <c r="AL53" s="228">
        <f t="shared" si="0"/>
        <v>0.58727272727272728</v>
      </c>
      <c r="AM53" s="69"/>
      <c r="AN53" s="69"/>
      <c r="AO53" s="15"/>
    </row>
    <row r="54" spans="1:41" ht="18.75" x14ac:dyDescent="0.3">
      <c r="A54" s="291"/>
      <c r="B54" s="37">
        <v>34</v>
      </c>
      <c r="C54" s="67" t="s">
        <v>178</v>
      </c>
      <c r="D54" s="263"/>
      <c r="E54" s="68">
        <v>80</v>
      </c>
      <c r="F54" s="69"/>
      <c r="G54" s="69"/>
      <c r="H54" s="70">
        <v>80</v>
      </c>
      <c r="I54" s="69"/>
      <c r="J54" s="69"/>
      <c r="K54" s="69">
        <v>80</v>
      </c>
      <c r="L54" s="69"/>
      <c r="M54" s="69"/>
      <c r="N54" s="69">
        <v>50</v>
      </c>
      <c r="O54" s="69"/>
      <c r="P54" s="69"/>
      <c r="Q54" s="70">
        <v>50</v>
      </c>
      <c r="R54" s="69"/>
      <c r="S54" s="69"/>
      <c r="T54" s="70">
        <v>70</v>
      </c>
      <c r="U54" s="69"/>
      <c r="V54" s="69"/>
      <c r="W54" s="70">
        <v>50</v>
      </c>
      <c r="X54" s="69"/>
      <c r="Y54" s="69"/>
      <c r="Z54" s="70">
        <v>40</v>
      </c>
      <c r="AA54" s="69"/>
      <c r="AB54" s="69"/>
      <c r="AC54" s="71">
        <v>80</v>
      </c>
      <c r="AD54" s="69"/>
      <c r="AE54" s="69"/>
      <c r="AF54" s="71">
        <v>50</v>
      </c>
      <c r="AG54" s="69"/>
      <c r="AH54" s="69"/>
      <c r="AI54" s="69">
        <v>50</v>
      </c>
      <c r="AJ54" s="69"/>
      <c r="AK54" s="69"/>
      <c r="AL54" s="228">
        <f t="shared" si="0"/>
        <v>0.61818181818181817</v>
      </c>
      <c r="AM54" s="69"/>
      <c r="AN54" s="69"/>
      <c r="AO54" s="15"/>
    </row>
    <row r="55" spans="1:41" ht="18.75" x14ac:dyDescent="0.3">
      <c r="A55" s="291"/>
      <c r="B55" s="37">
        <v>35</v>
      </c>
      <c r="C55" s="72" t="s">
        <v>179</v>
      </c>
      <c r="D55" s="263"/>
      <c r="E55" s="68">
        <v>85</v>
      </c>
      <c r="F55" s="69"/>
      <c r="G55" s="69"/>
      <c r="H55" s="70">
        <v>75</v>
      </c>
      <c r="I55" s="69"/>
      <c r="J55" s="69"/>
      <c r="K55" s="69">
        <v>60</v>
      </c>
      <c r="L55" s="69"/>
      <c r="M55" s="69"/>
      <c r="N55" s="69">
        <v>40</v>
      </c>
      <c r="O55" s="69"/>
      <c r="P55" s="69"/>
      <c r="Q55" s="70">
        <v>50</v>
      </c>
      <c r="R55" s="69"/>
      <c r="S55" s="69"/>
      <c r="T55" s="70">
        <v>70</v>
      </c>
      <c r="U55" s="69"/>
      <c r="V55" s="69"/>
      <c r="W55" s="70">
        <v>60</v>
      </c>
      <c r="X55" s="69"/>
      <c r="Y55" s="69"/>
      <c r="Z55" s="70">
        <v>50</v>
      </c>
      <c r="AA55" s="69"/>
      <c r="AB55" s="69"/>
      <c r="AC55" s="71">
        <v>80</v>
      </c>
      <c r="AD55" s="69"/>
      <c r="AE55" s="69"/>
      <c r="AF55" s="71">
        <v>50</v>
      </c>
      <c r="AG55" s="69"/>
      <c r="AH55" s="69"/>
      <c r="AI55" s="69">
        <v>50</v>
      </c>
      <c r="AJ55" s="69"/>
      <c r="AK55" s="69"/>
      <c r="AL55" s="228">
        <f t="shared" si="0"/>
        <v>0.60909090909090902</v>
      </c>
      <c r="AM55" s="69"/>
      <c r="AN55" s="69"/>
      <c r="AO55" s="15"/>
    </row>
    <row r="56" spans="1:41" ht="19.5" thickBot="1" x14ac:dyDescent="0.35">
      <c r="A56" s="292"/>
      <c r="B56" s="37">
        <v>36</v>
      </c>
      <c r="C56" s="72" t="s">
        <v>180</v>
      </c>
      <c r="D56" s="264"/>
      <c r="E56" s="68">
        <v>80</v>
      </c>
      <c r="F56" s="69"/>
      <c r="G56" s="69"/>
      <c r="H56" s="70">
        <v>70</v>
      </c>
      <c r="I56" s="69"/>
      <c r="J56" s="69"/>
      <c r="K56" s="69">
        <v>75</v>
      </c>
      <c r="L56" s="69"/>
      <c r="M56" s="69"/>
      <c r="N56" s="69">
        <v>80</v>
      </c>
      <c r="O56" s="69"/>
      <c r="P56" s="69"/>
      <c r="Q56" s="70">
        <v>50</v>
      </c>
      <c r="R56" s="69"/>
      <c r="S56" s="69"/>
      <c r="T56" s="70">
        <v>40</v>
      </c>
      <c r="U56" s="69"/>
      <c r="V56" s="69"/>
      <c r="W56" s="70">
        <v>70</v>
      </c>
      <c r="X56" s="69"/>
      <c r="Y56" s="69"/>
      <c r="Z56" s="70">
        <v>70</v>
      </c>
      <c r="AA56" s="69"/>
      <c r="AB56" s="69"/>
      <c r="AC56" s="71">
        <v>80</v>
      </c>
      <c r="AD56" s="69"/>
      <c r="AE56" s="69"/>
      <c r="AF56" s="71">
        <v>65</v>
      </c>
      <c r="AG56" s="69"/>
      <c r="AH56" s="69"/>
      <c r="AI56" s="69">
        <v>50</v>
      </c>
      <c r="AJ56" s="69"/>
      <c r="AK56" s="69"/>
      <c r="AL56" s="228">
        <f t="shared" si="0"/>
        <v>0.66363636363636358</v>
      </c>
      <c r="AM56" s="69"/>
      <c r="AN56" s="69"/>
      <c r="AO56" s="15"/>
    </row>
    <row r="57" spans="1:41" ht="18.75" x14ac:dyDescent="0.3">
      <c r="A57" s="83"/>
      <c r="B57" s="37"/>
      <c r="C57" s="237" t="s">
        <v>211</v>
      </c>
      <c r="D57" s="127"/>
      <c r="E57" s="91">
        <f>AVERAGE(E51:E56)/100</f>
        <v>0.7583333333333333</v>
      </c>
      <c r="F57" s="91"/>
      <c r="G57" s="91"/>
      <c r="H57" s="91">
        <f>AVERAGE(H51:H56)/100</f>
        <v>0.65833333333333333</v>
      </c>
      <c r="I57" s="91"/>
      <c r="J57" s="91"/>
      <c r="K57" s="91">
        <f>AVERAGE(K51:K56)/100</f>
        <v>0.62666666666666659</v>
      </c>
      <c r="L57" s="91"/>
      <c r="M57" s="91"/>
      <c r="N57" s="91">
        <f>AVERAGE(N51:N56)/100</f>
        <v>0.5</v>
      </c>
      <c r="O57" s="91"/>
      <c r="P57" s="91"/>
      <c r="Q57" s="91">
        <f>AVERAGE(Q51:Q56)/100</f>
        <v>0.51666666666666661</v>
      </c>
      <c r="R57" s="91"/>
      <c r="S57" s="91"/>
      <c r="T57" s="91">
        <f>AVERAGE(T51:T56)/100</f>
        <v>0.55000000000000004</v>
      </c>
      <c r="U57" s="91"/>
      <c r="V57" s="91"/>
      <c r="W57" s="91">
        <f>AVERAGE(W51:W56)/100</f>
        <v>0.56666666666666665</v>
      </c>
      <c r="X57" s="91"/>
      <c r="Y57" s="91"/>
      <c r="Z57" s="91">
        <f>AVERAGE(Z51:Z56)/100</f>
        <v>0.55000000000000004</v>
      </c>
      <c r="AA57" s="91"/>
      <c r="AB57" s="91"/>
      <c r="AC57" s="91">
        <f>AVERAGE(AC51:AC56)/100</f>
        <v>0.8</v>
      </c>
      <c r="AD57" s="91"/>
      <c r="AE57" s="91"/>
      <c r="AF57" s="91">
        <f>AVERAGE(AF51:AF56)/100</f>
        <v>0.60833333333333339</v>
      </c>
      <c r="AG57" s="91"/>
      <c r="AH57" s="91"/>
      <c r="AI57" s="91">
        <f>AVERAGE(AI51:AI56)/100</f>
        <v>0.5</v>
      </c>
      <c r="AJ57" s="91"/>
      <c r="AK57" s="91"/>
      <c r="AL57" s="229">
        <f>AVERAGE(AL51:AL56)</f>
        <v>0.60318181818181815</v>
      </c>
      <c r="AM57" s="90"/>
      <c r="AN57" s="90"/>
      <c r="AO57" s="15"/>
    </row>
    <row r="58" spans="1:41" ht="19.5" thickBot="1" x14ac:dyDescent="0.35">
      <c r="A58" s="83"/>
      <c r="B58" s="37"/>
      <c r="C58" s="238" t="s">
        <v>212</v>
      </c>
      <c r="D58" s="127"/>
      <c r="E58" s="80">
        <f>AVERAGE(E56)/100</f>
        <v>0.8</v>
      </c>
      <c r="F58" s="80"/>
      <c r="G58" s="80"/>
      <c r="H58" s="80">
        <f>AVERAGE(H56)/100</f>
        <v>0.7</v>
      </c>
      <c r="I58" s="80"/>
      <c r="J58" s="80"/>
      <c r="K58" s="80">
        <f>AVERAGE(K56)/100</f>
        <v>0.75</v>
      </c>
      <c r="L58" s="80"/>
      <c r="M58" s="80"/>
      <c r="N58" s="80">
        <f>AVERAGE(N56)/100</f>
        <v>0.8</v>
      </c>
      <c r="O58" s="80"/>
      <c r="P58" s="80"/>
      <c r="Q58" s="80">
        <f>AVERAGE(Q56)/100</f>
        <v>0.5</v>
      </c>
      <c r="R58" s="80"/>
      <c r="S58" s="80"/>
      <c r="T58" s="80">
        <f>AVERAGE(T56)/100</f>
        <v>0.4</v>
      </c>
      <c r="U58" s="80"/>
      <c r="V58" s="80"/>
      <c r="W58" s="80">
        <f>AVERAGE(W56)/100</f>
        <v>0.7</v>
      </c>
      <c r="X58" s="80"/>
      <c r="Y58" s="80"/>
      <c r="Z58" s="80">
        <f>AVERAGE(Z56)/100</f>
        <v>0.7</v>
      </c>
      <c r="AA58" s="80"/>
      <c r="AB58" s="80"/>
      <c r="AC58" s="80">
        <f>AVERAGE(AC56)/100</f>
        <v>0.8</v>
      </c>
      <c r="AD58" s="80"/>
      <c r="AE58" s="80"/>
      <c r="AF58" s="80">
        <f>AVERAGE(AF56)/100</f>
        <v>0.65</v>
      </c>
      <c r="AG58" s="80"/>
      <c r="AH58" s="80"/>
      <c r="AI58" s="80">
        <f>AVERAGE(AI56)/100</f>
        <v>0.5</v>
      </c>
      <c r="AJ58" s="80"/>
      <c r="AK58" s="80"/>
      <c r="AL58" s="220">
        <f>AVERAGE(AL56)</f>
        <v>0.66363636363636358</v>
      </c>
      <c r="AM58" s="90"/>
      <c r="AN58" s="90"/>
      <c r="AO58" s="15"/>
    </row>
    <row r="59" spans="1:41" ht="18" x14ac:dyDescent="0.25">
      <c r="A59" s="290" t="s">
        <v>203</v>
      </c>
      <c r="B59" s="37">
        <v>37</v>
      </c>
      <c r="C59" s="89" t="s">
        <v>145</v>
      </c>
      <c r="D59" s="262" t="s">
        <v>222</v>
      </c>
      <c r="E59" s="1">
        <v>60</v>
      </c>
      <c r="F59" s="37"/>
      <c r="G59" s="37"/>
      <c r="H59" s="37">
        <v>70</v>
      </c>
      <c r="I59" s="37"/>
      <c r="J59" s="37"/>
      <c r="K59" s="37">
        <v>60</v>
      </c>
      <c r="L59" s="37"/>
      <c r="M59" s="37"/>
      <c r="N59" s="37">
        <v>65</v>
      </c>
      <c r="O59" s="37"/>
      <c r="P59" s="37"/>
      <c r="Q59" s="37">
        <v>50</v>
      </c>
      <c r="R59" s="37"/>
      <c r="S59" s="37"/>
      <c r="T59" s="37">
        <v>60</v>
      </c>
      <c r="U59" s="37"/>
      <c r="V59" s="37"/>
      <c r="W59" s="37">
        <v>50</v>
      </c>
      <c r="X59" s="37"/>
      <c r="Y59" s="37"/>
      <c r="Z59" s="37">
        <v>50</v>
      </c>
      <c r="AA59" s="37"/>
      <c r="AB59" s="37"/>
      <c r="AC59" s="37">
        <v>60</v>
      </c>
      <c r="AD59" s="37"/>
      <c r="AE59" s="37"/>
      <c r="AF59" s="37">
        <v>70</v>
      </c>
      <c r="AG59" s="37"/>
      <c r="AH59" s="37"/>
      <c r="AI59" s="37">
        <v>60</v>
      </c>
      <c r="AJ59" s="37"/>
      <c r="AK59" s="37"/>
      <c r="AL59" s="227">
        <f t="shared" si="0"/>
        <v>0.59545454545454546</v>
      </c>
      <c r="AM59" s="37"/>
      <c r="AN59" s="37"/>
      <c r="AO59" s="15"/>
    </row>
    <row r="60" spans="1:41" ht="18" x14ac:dyDescent="0.25">
      <c r="A60" s="291"/>
      <c r="B60" s="37">
        <v>38</v>
      </c>
      <c r="C60" s="89" t="s">
        <v>146</v>
      </c>
      <c r="D60" s="263"/>
      <c r="E60" s="38">
        <v>60</v>
      </c>
      <c r="F60" s="40"/>
      <c r="G60" s="40"/>
      <c r="H60" s="40">
        <v>70</v>
      </c>
      <c r="I60" s="40"/>
      <c r="J60" s="40"/>
      <c r="K60" s="40">
        <v>60</v>
      </c>
      <c r="L60" s="40"/>
      <c r="M60" s="40"/>
      <c r="N60" s="40">
        <v>60</v>
      </c>
      <c r="O60" s="40"/>
      <c r="P60" s="40"/>
      <c r="Q60" s="40">
        <v>50</v>
      </c>
      <c r="R60" s="40"/>
      <c r="S60" s="40"/>
      <c r="T60" s="40">
        <v>60</v>
      </c>
      <c r="U60" s="40"/>
      <c r="V60" s="40"/>
      <c r="W60" s="40">
        <v>55</v>
      </c>
      <c r="X60" s="40"/>
      <c r="Y60" s="40"/>
      <c r="Z60" s="40">
        <v>70</v>
      </c>
      <c r="AA60" s="40"/>
      <c r="AB60" s="40"/>
      <c r="AC60" s="40">
        <v>60</v>
      </c>
      <c r="AD60" s="40"/>
      <c r="AE60" s="40"/>
      <c r="AF60" s="40">
        <v>70</v>
      </c>
      <c r="AG60" s="40"/>
      <c r="AH60" s="40"/>
      <c r="AI60" s="40">
        <v>60</v>
      </c>
      <c r="AJ60" s="40"/>
      <c r="AK60" s="40"/>
      <c r="AL60" s="227">
        <f t="shared" si="0"/>
        <v>0.61363636363636365</v>
      </c>
      <c r="AM60" s="40"/>
      <c r="AN60" s="40"/>
      <c r="AO60" s="15"/>
    </row>
    <row r="61" spans="1:41" ht="18" x14ac:dyDescent="0.25">
      <c r="A61" s="291"/>
      <c r="B61" s="37">
        <v>39</v>
      </c>
      <c r="C61" s="89" t="s">
        <v>147</v>
      </c>
      <c r="D61" s="263"/>
      <c r="E61" s="38">
        <v>65</v>
      </c>
      <c r="F61" s="40"/>
      <c r="G61" s="40"/>
      <c r="H61" s="40">
        <v>75</v>
      </c>
      <c r="I61" s="40"/>
      <c r="J61" s="40"/>
      <c r="K61" s="40">
        <v>65</v>
      </c>
      <c r="L61" s="40"/>
      <c r="M61" s="40"/>
      <c r="N61" s="40">
        <v>65</v>
      </c>
      <c r="O61" s="40"/>
      <c r="P61" s="40"/>
      <c r="Q61" s="40">
        <v>55</v>
      </c>
      <c r="R61" s="40"/>
      <c r="S61" s="40"/>
      <c r="T61" s="40">
        <v>65</v>
      </c>
      <c r="U61" s="40"/>
      <c r="V61" s="40"/>
      <c r="W61" s="40">
        <v>55</v>
      </c>
      <c r="X61" s="40"/>
      <c r="Y61" s="40"/>
      <c r="Z61" s="40">
        <v>70</v>
      </c>
      <c r="AA61" s="40"/>
      <c r="AB61" s="40"/>
      <c r="AC61" s="40">
        <v>45</v>
      </c>
      <c r="AD61" s="40"/>
      <c r="AE61" s="40"/>
      <c r="AF61" s="40">
        <v>70</v>
      </c>
      <c r="AG61" s="40"/>
      <c r="AH61" s="40"/>
      <c r="AI61" s="40">
        <v>60</v>
      </c>
      <c r="AJ61" s="40"/>
      <c r="AK61" s="40"/>
      <c r="AL61" s="227">
        <f t="shared" si="0"/>
        <v>0.62727272727272732</v>
      </c>
      <c r="AM61" s="40"/>
      <c r="AN61" s="40"/>
      <c r="AO61" s="15"/>
    </row>
    <row r="62" spans="1:41" ht="18" x14ac:dyDescent="0.25">
      <c r="A62" s="291"/>
      <c r="B62" s="37">
        <v>40</v>
      </c>
      <c r="C62" s="89" t="s">
        <v>149</v>
      </c>
      <c r="D62" s="263"/>
      <c r="E62" s="38">
        <v>60</v>
      </c>
      <c r="F62" s="40"/>
      <c r="G62" s="40"/>
      <c r="H62" s="40">
        <v>75</v>
      </c>
      <c r="I62" s="40"/>
      <c r="J62" s="40"/>
      <c r="K62" s="40">
        <v>65</v>
      </c>
      <c r="L62" s="40"/>
      <c r="M62" s="40"/>
      <c r="N62" s="40">
        <v>60</v>
      </c>
      <c r="O62" s="40"/>
      <c r="P62" s="40"/>
      <c r="Q62" s="40">
        <v>50</v>
      </c>
      <c r="R62" s="40"/>
      <c r="S62" s="40"/>
      <c r="T62" s="40">
        <v>65</v>
      </c>
      <c r="U62" s="40"/>
      <c r="V62" s="40"/>
      <c r="W62" s="40">
        <v>50</v>
      </c>
      <c r="X62" s="40"/>
      <c r="Y62" s="40"/>
      <c r="Z62" s="40">
        <v>60</v>
      </c>
      <c r="AA62" s="40"/>
      <c r="AB62" s="40"/>
      <c r="AC62" s="40">
        <v>60</v>
      </c>
      <c r="AD62" s="40"/>
      <c r="AE62" s="40"/>
      <c r="AF62" s="40">
        <v>65</v>
      </c>
      <c r="AG62" s="40"/>
      <c r="AH62" s="40"/>
      <c r="AI62" s="40">
        <v>60</v>
      </c>
      <c r="AJ62" s="40"/>
      <c r="AK62" s="40"/>
      <c r="AL62" s="227">
        <f t="shared" si="0"/>
        <v>0.60909090909090902</v>
      </c>
      <c r="AM62" s="40"/>
      <c r="AN62" s="40"/>
      <c r="AO62" s="15"/>
    </row>
    <row r="63" spans="1:41" ht="18" x14ac:dyDescent="0.25">
      <c r="A63" s="291"/>
      <c r="B63" s="37">
        <v>41</v>
      </c>
      <c r="C63" s="89" t="s">
        <v>150</v>
      </c>
      <c r="D63" s="263"/>
      <c r="E63" s="38">
        <v>65</v>
      </c>
      <c r="F63" s="40"/>
      <c r="G63" s="40"/>
      <c r="H63" s="40">
        <v>75</v>
      </c>
      <c r="I63" s="40"/>
      <c r="J63" s="40"/>
      <c r="K63" s="40">
        <v>70</v>
      </c>
      <c r="L63" s="40"/>
      <c r="M63" s="40"/>
      <c r="N63" s="40">
        <v>65</v>
      </c>
      <c r="O63" s="40"/>
      <c r="P63" s="40"/>
      <c r="Q63" s="40">
        <v>55</v>
      </c>
      <c r="R63" s="40"/>
      <c r="S63" s="40"/>
      <c r="T63" s="40">
        <v>70</v>
      </c>
      <c r="U63" s="40"/>
      <c r="V63" s="40"/>
      <c r="W63" s="40">
        <v>55</v>
      </c>
      <c r="X63" s="40"/>
      <c r="Y63" s="40"/>
      <c r="Z63" s="40">
        <v>70</v>
      </c>
      <c r="AA63" s="40"/>
      <c r="AB63" s="40"/>
      <c r="AC63" s="40">
        <v>60</v>
      </c>
      <c r="AD63" s="40"/>
      <c r="AE63" s="40"/>
      <c r="AF63" s="40">
        <v>70</v>
      </c>
      <c r="AG63" s="40"/>
      <c r="AH63" s="40"/>
      <c r="AI63" s="40">
        <v>65</v>
      </c>
      <c r="AJ63" s="40"/>
      <c r="AK63" s="40"/>
      <c r="AL63" s="227">
        <f t="shared" si="0"/>
        <v>0.65454545454545454</v>
      </c>
      <c r="AM63" s="40"/>
      <c r="AN63" s="40"/>
      <c r="AO63" s="15"/>
    </row>
    <row r="64" spans="1:41" ht="18.75" thickBot="1" x14ac:dyDescent="0.3">
      <c r="A64" s="292"/>
      <c r="B64" s="37">
        <v>42</v>
      </c>
      <c r="C64" s="89" t="s">
        <v>148</v>
      </c>
      <c r="D64" s="264"/>
      <c r="E64" s="38">
        <v>60</v>
      </c>
      <c r="F64" s="40"/>
      <c r="G64" s="40"/>
      <c r="H64" s="40">
        <v>70</v>
      </c>
      <c r="I64" s="40"/>
      <c r="J64" s="40"/>
      <c r="K64" s="40">
        <v>65</v>
      </c>
      <c r="L64" s="40"/>
      <c r="M64" s="40"/>
      <c r="N64" s="40">
        <v>60</v>
      </c>
      <c r="O64" s="40"/>
      <c r="P64" s="40"/>
      <c r="Q64" s="40">
        <v>50</v>
      </c>
      <c r="R64" s="40"/>
      <c r="S64" s="40"/>
      <c r="T64" s="40">
        <v>60</v>
      </c>
      <c r="U64" s="40"/>
      <c r="V64" s="40"/>
      <c r="W64" s="40">
        <v>50</v>
      </c>
      <c r="X64" s="40"/>
      <c r="Y64" s="40"/>
      <c r="Z64" s="40">
        <v>60</v>
      </c>
      <c r="AA64" s="40"/>
      <c r="AB64" s="40"/>
      <c r="AC64" s="40">
        <v>50</v>
      </c>
      <c r="AD64" s="40"/>
      <c r="AE64" s="40"/>
      <c r="AF64" s="40">
        <v>65</v>
      </c>
      <c r="AG64" s="40"/>
      <c r="AH64" s="40"/>
      <c r="AI64" s="40">
        <v>55</v>
      </c>
      <c r="AJ64" s="40"/>
      <c r="AK64" s="40"/>
      <c r="AL64" s="227">
        <f t="shared" si="0"/>
        <v>0.58636363636363631</v>
      </c>
      <c r="AM64" s="40"/>
      <c r="AN64" s="40"/>
      <c r="AO64" s="15"/>
    </row>
    <row r="65" spans="1:41" ht="18" x14ac:dyDescent="0.25">
      <c r="A65" s="83"/>
      <c r="B65" s="37"/>
      <c r="C65" s="237" t="s">
        <v>211</v>
      </c>
      <c r="D65" s="249"/>
      <c r="E65" s="84">
        <f>AVERAGE(E59:E64)/100</f>
        <v>0.6166666666666667</v>
      </c>
      <c r="F65" s="84"/>
      <c r="G65" s="84"/>
      <c r="H65" s="84">
        <f>AVERAGE(H59:H64)/100</f>
        <v>0.72499999999999998</v>
      </c>
      <c r="I65" s="84"/>
      <c r="J65" s="84"/>
      <c r="K65" s="84">
        <f>AVERAGE(K59:K64)/100</f>
        <v>0.64166666666666672</v>
      </c>
      <c r="L65" s="84"/>
      <c r="M65" s="84"/>
      <c r="N65" s="84">
        <f>AVERAGE(N59:N64)/100</f>
        <v>0.625</v>
      </c>
      <c r="O65" s="84"/>
      <c r="P65" s="84"/>
      <c r="Q65" s="84">
        <f>AVERAGE(Q59:Q64)/100</f>
        <v>0.51666666666666661</v>
      </c>
      <c r="R65" s="84"/>
      <c r="S65" s="84"/>
      <c r="T65" s="84">
        <f>AVERAGE(T59:T64)/100</f>
        <v>0.6333333333333333</v>
      </c>
      <c r="U65" s="84"/>
      <c r="V65" s="84"/>
      <c r="W65" s="84">
        <f>AVERAGE(W59:W64)/100</f>
        <v>0.52500000000000002</v>
      </c>
      <c r="X65" s="84"/>
      <c r="Y65" s="84"/>
      <c r="Z65" s="84">
        <f>AVERAGE(Z59:Z64)/100</f>
        <v>0.6333333333333333</v>
      </c>
      <c r="AA65" s="84"/>
      <c r="AB65" s="84"/>
      <c r="AC65" s="84">
        <f>AVERAGE(AC59:AC64)/100</f>
        <v>0.55833333333333335</v>
      </c>
      <c r="AD65" s="84"/>
      <c r="AE65" s="84"/>
      <c r="AF65" s="84">
        <f>AVERAGE(AF59:AF64)/100</f>
        <v>0.68333333333333324</v>
      </c>
      <c r="AG65" s="84"/>
      <c r="AH65" s="84"/>
      <c r="AI65" s="84">
        <f>AVERAGE(AI59:AI64)/100</f>
        <v>0.6</v>
      </c>
      <c r="AJ65" s="84"/>
      <c r="AK65" s="84"/>
      <c r="AL65" s="227">
        <f>AVERAGE(AL59:AL64)</f>
        <v>0.61439393939393938</v>
      </c>
      <c r="AM65" s="40"/>
      <c r="AN65" s="40"/>
      <c r="AO65" s="15"/>
    </row>
    <row r="66" spans="1:41" ht="18.75" thickBot="1" x14ac:dyDescent="0.3">
      <c r="A66" s="83"/>
      <c r="B66" s="37"/>
      <c r="C66" s="238" t="s">
        <v>214</v>
      </c>
      <c r="D66" s="41"/>
      <c r="E66" s="79">
        <f>AVERAGE(E61,E64)/100</f>
        <v>0.625</v>
      </c>
      <c r="F66" s="79"/>
      <c r="G66" s="79"/>
      <c r="H66" s="79">
        <f>AVERAGE(H61,H64)/100</f>
        <v>0.72499999999999998</v>
      </c>
      <c r="I66" s="79"/>
      <c r="J66" s="79"/>
      <c r="K66" s="79">
        <f>AVERAGE(K61,K64)/100</f>
        <v>0.65</v>
      </c>
      <c r="L66" s="79"/>
      <c r="M66" s="79"/>
      <c r="N66" s="79">
        <f>AVERAGE(N61,N64)/100</f>
        <v>0.625</v>
      </c>
      <c r="O66" s="79"/>
      <c r="P66" s="79"/>
      <c r="Q66" s="79">
        <f>AVERAGE(Q61,Q64)/100</f>
        <v>0.52500000000000002</v>
      </c>
      <c r="R66" s="79"/>
      <c r="S66" s="79"/>
      <c r="T66" s="79">
        <f>AVERAGE(T61,T64)/100</f>
        <v>0.625</v>
      </c>
      <c r="U66" s="79"/>
      <c r="V66" s="79"/>
      <c r="W66" s="79">
        <f>AVERAGE(W61,W64)/100</f>
        <v>0.52500000000000002</v>
      </c>
      <c r="X66" s="79"/>
      <c r="Y66" s="79"/>
      <c r="Z66" s="79">
        <f>AVERAGE(Z61,Z64)/100</f>
        <v>0.65</v>
      </c>
      <c r="AA66" s="79"/>
      <c r="AB66" s="79"/>
      <c r="AC66" s="79">
        <f>AVERAGE(AC61,AC64)/100</f>
        <v>0.47499999999999998</v>
      </c>
      <c r="AD66" s="79"/>
      <c r="AE66" s="79"/>
      <c r="AF66" s="79">
        <f>AVERAGE(AF61,AF64)/100</f>
        <v>0.67500000000000004</v>
      </c>
      <c r="AG66" s="79"/>
      <c r="AH66" s="79"/>
      <c r="AI66" s="79">
        <f>AVERAGE(AI61,AI64)/100</f>
        <v>0.57499999999999996</v>
      </c>
      <c r="AJ66" s="79"/>
      <c r="AK66" s="79"/>
      <c r="AL66" s="222">
        <f>AVERAGE(AL61,AL64)</f>
        <v>0.60681818181818181</v>
      </c>
      <c r="AM66" s="40"/>
      <c r="AN66" s="40"/>
      <c r="AO66" s="15"/>
    </row>
    <row r="67" spans="1:41" ht="18" x14ac:dyDescent="0.25">
      <c r="A67" s="290" t="s">
        <v>204</v>
      </c>
      <c r="B67" s="37">
        <v>43</v>
      </c>
      <c r="C67" s="89" t="s">
        <v>181</v>
      </c>
      <c r="D67" s="265" t="s">
        <v>222</v>
      </c>
      <c r="E67" s="1">
        <v>70</v>
      </c>
      <c r="F67" s="37"/>
      <c r="G67" s="37"/>
      <c r="H67" s="37">
        <v>60</v>
      </c>
      <c r="I67" s="37"/>
      <c r="J67" s="37"/>
      <c r="K67" s="37">
        <v>70</v>
      </c>
      <c r="L67" s="37"/>
      <c r="M67" s="37"/>
      <c r="N67" s="37">
        <v>60</v>
      </c>
      <c r="O67" s="37"/>
      <c r="P67" s="37"/>
      <c r="Q67" s="37">
        <v>40</v>
      </c>
      <c r="R67" s="37"/>
      <c r="S67" s="37"/>
      <c r="T67" s="37">
        <v>70</v>
      </c>
      <c r="U67" s="37"/>
      <c r="V67" s="37"/>
      <c r="W67" s="37">
        <v>50</v>
      </c>
      <c r="X67" s="37"/>
      <c r="Y67" s="37"/>
      <c r="Z67" s="37">
        <v>50</v>
      </c>
      <c r="AA67" s="37"/>
      <c r="AB67" s="37"/>
      <c r="AC67" s="37">
        <v>50</v>
      </c>
      <c r="AD67" s="37"/>
      <c r="AE67" s="37"/>
      <c r="AF67" s="37">
        <v>50</v>
      </c>
      <c r="AG67" s="37"/>
      <c r="AH67" s="37"/>
      <c r="AI67" s="37">
        <v>50</v>
      </c>
      <c r="AJ67" s="37"/>
      <c r="AK67" s="37"/>
      <c r="AL67" s="227">
        <f t="shared" si="0"/>
        <v>0.56363636363636371</v>
      </c>
      <c r="AM67" s="37"/>
      <c r="AN67" s="37"/>
      <c r="AO67" s="15"/>
    </row>
    <row r="68" spans="1:41" ht="18" x14ac:dyDescent="0.25">
      <c r="A68" s="291"/>
      <c r="B68" s="37">
        <v>44</v>
      </c>
      <c r="C68" s="89" t="s">
        <v>182</v>
      </c>
      <c r="D68" s="266"/>
      <c r="E68" s="38">
        <v>60</v>
      </c>
      <c r="F68" s="40"/>
      <c r="G68" s="40"/>
      <c r="H68" s="40">
        <v>50</v>
      </c>
      <c r="I68" s="40"/>
      <c r="J68" s="40"/>
      <c r="K68" s="40">
        <v>60</v>
      </c>
      <c r="L68" s="40"/>
      <c r="M68" s="40"/>
      <c r="N68" s="40">
        <v>50</v>
      </c>
      <c r="O68" s="40"/>
      <c r="P68" s="40"/>
      <c r="Q68" s="40">
        <v>40</v>
      </c>
      <c r="R68" s="40"/>
      <c r="S68" s="40"/>
      <c r="T68" s="40">
        <v>60</v>
      </c>
      <c r="U68" s="40"/>
      <c r="V68" s="40"/>
      <c r="W68" s="40">
        <v>50</v>
      </c>
      <c r="X68" s="40"/>
      <c r="Y68" s="40"/>
      <c r="Z68" s="40">
        <v>50</v>
      </c>
      <c r="AA68" s="40"/>
      <c r="AB68" s="40"/>
      <c r="AC68" s="40">
        <v>40</v>
      </c>
      <c r="AD68" s="40"/>
      <c r="AE68" s="40"/>
      <c r="AF68" s="40">
        <v>60</v>
      </c>
      <c r="AG68" s="40"/>
      <c r="AH68" s="40"/>
      <c r="AI68" s="40">
        <v>50</v>
      </c>
      <c r="AJ68" s="40"/>
      <c r="AK68" s="40"/>
      <c r="AL68" s="227">
        <f t="shared" si="0"/>
        <v>0.51818181818181819</v>
      </c>
      <c r="AM68" s="40"/>
      <c r="AN68" s="40"/>
      <c r="AO68" s="15"/>
    </row>
    <row r="69" spans="1:41" ht="18" x14ac:dyDescent="0.25">
      <c r="A69" s="291"/>
      <c r="B69" s="37">
        <v>45</v>
      </c>
      <c r="C69" s="89" t="s">
        <v>183</v>
      </c>
      <c r="D69" s="266"/>
      <c r="E69" s="38">
        <v>50</v>
      </c>
      <c r="F69" s="40"/>
      <c r="G69" s="40"/>
      <c r="H69" s="40">
        <v>50</v>
      </c>
      <c r="I69" s="40"/>
      <c r="J69" s="40"/>
      <c r="K69" s="40">
        <v>50</v>
      </c>
      <c r="L69" s="40"/>
      <c r="M69" s="40"/>
      <c r="N69" s="40">
        <v>40</v>
      </c>
      <c r="O69" s="40"/>
      <c r="P69" s="40"/>
      <c r="Q69" s="40">
        <v>60</v>
      </c>
      <c r="R69" s="40"/>
      <c r="S69" s="40"/>
      <c r="T69" s="40">
        <v>60</v>
      </c>
      <c r="U69" s="40"/>
      <c r="V69" s="40"/>
      <c r="W69" s="40">
        <v>60</v>
      </c>
      <c r="X69" s="40"/>
      <c r="Y69" s="40"/>
      <c r="Z69" s="40">
        <v>40</v>
      </c>
      <c r="AA69" s="40"/>
      <c r="AB69" s="40"/>
      <c r="AC69" s="40">
        <v>40</v>
      </c>
      <c r="AD69" s="40"/>
      <c r="AE69" s="40"/>
      <c r="AF69" s="40">
        <v>40</v>
      </c>
      <c r="AG69" s="40"/>
      <c r="AH69" s="40"/>
      <c r="AI69" s="40">
        <v>40</v>
      </c>
      <c r="AJ69" s="40"/>
      <c r="AK69" s="40"/>
      <c r="AL69" s="227">
        <f t="shared" si="0"/>
        <v>0.48181818181818181</v>
      </c>
      <c r="AM69" s="40"/>
      <c r="AN69" s="40"/>
      <c r="AO69" s="15"/>
    </row>
    <row r="70" spans="1:41" ht="18" x14ac:dyDescent="0.25">
      <c r="A70" s="291"/>
      <c r="B70" s="37">
        <v>46</v>
      </c>
      <c r="C70" s="89" t="s">
        <v>184</v>
      </c>
      <c r="D70" s="266"/>
      <c r="E70" s="38">
        <v>50</v>
      </c>
      <c r="F70" s="40"/>
      <c r="G70" s="40"/>
      <c r="H70" s="40">
        <v>60</v>
      </c>
      <c r="I70" s="40"/>
      <c r="J70" s="40"/>
      <c r="K70" s="40">
        <v>60</v>
      </c>
      <c r="L70" s="40"/>
      <c r="M70" s="40"/>
      <c r="N70" s="40">
        <v>40</v>
      </c>
      <c r="O70" s="40"/>
      <c r="P70" s="40"/>
      <c r="Q70" s="40">
        <v>40</v>
      </c>
      <c r="R70" s="40"/>
      <c r="S70" s="40"/>
      <c r="T70" s="40">
        <v>50</v>
      </c>
      <c r="U70" s="40"/>
      <c r="V70" s="40"/>
      <c r="W70" s="40">
        <v>40</v>
      </c>
      <c r="X70" s="40"/>
      <c r="Y70" s="40"/>
      <c r="Z70" s="40">
        <v>50</v>
      </c>
      <c r="AA70" s="40"/>
      <c r="AB70" s="40"/>
      <c r="AC70" s="40">
        <v>40</v>
      </c>
      <c r="AD70" s="40"/>
      <c r="AE70" s="40"/>
      <c r="AF70" s="40">
        <v>60</v>
      </c>
      <c r="AG70" s="40"/>
      <c r="AH70" s="40"/>
      <c r="AI70" s="40">
        <v>40</v>
      </c>
      <c r="AJ70" s="40"/>
      <c r="AK70" s="40"/>
      <c r="AL70" s="227">
        <f t="shared" si="0"/>
        <v>0.48181818181818181</v>
      </c>
      <c r="AM70" s="40"/>
      <c r="AN70" s="40"/>
      <c r="AO70" s="15"/>
    </row>
    <row r="71" spans="1:41" ht="18" x14ac:dyDescent="0.25">
      <c r="A71" s="291"/>
      <c r="B71" s="37">
        <v>47</v>
      </c>
      <c r="C71" s="89" t="s">
        <v>185</v>
      </c>
      <c r="D71" s="266"/>
      <c r="E71" s="38">
        <v>40</v>
      </c>
      <c r="F71" s="40"/>
      <c r="G71" s="40"/>
      <c r="H71" s="40">
        <v>50</v>
      </c>
      <c r="I71" s="40"/>
      <c r="J71" s="40"/>
      <c r="K71" s="40">
        <v>50</v>
      </c>
      <c r="L71" s="40"/>
      <c r="M71" s="40"/>
      <c r="N71" s="40">
        <v>40</v>
      </c>
      <c r="O71" s="40"/>
      <c r="P71" s="40"/>
      <c r="Q71" s="40">
        <v>50</v>
      </c>
      <c r="R71" s="40"/>
      <c r="S71" s="40"/>
      <c r="T71" s="40">
        <v>60</v>
      </c>
      <c r="U71" s="40"/>
      <c r="V71" s="40"/>
      <c r="W71" s="40">
        <v>40</v>
      </c>
      <c r="X71" s="40"/>
      <c r="Y71" s="40"/>
      <c r="Z71" s="40">
        <v>60</v>
      </c>
      <c r="AA71" s="40"/>
      <c r="AB71" s="40"/>
      <c r="AC71" s="40">
        <v>40</v>
      </c>
      <c r="AD71" s="40"/>
      <c r="AE71" s="40"/>
      <c r="AF71" s="40">
        <v>70</v>
      </c>
      <c r="AG71" s="40"/>
      <c r="AH71" s="40"/>
      <c r="AI71" s="40">
        <v>40</v>
      </c>
      <c r="AJ71" s="40"/>
      <c r="AK71" s="40"/>
      <c r="AL71" s="227">
        <f t="shared" si="0"/>
        <v>0.49090909090909096</v>
      </c>
      <c r="AM71" s="40"/>
      <c r="AN71" s="40"/>
      <c r="AO71" s="15"/>
    </row>
    <row r="72" spans="1:41" ht="18.75" thickBot="1" x14ac:dyDescent="0.3">
      <c r="A72" s="292"/>
      <c r="B72" s="37">
        <v>48</v>
      </c>
      <c r="C72" s="89" t="s">
        <v>186</v>
      </c>
      <c r="D72" s="267"/>
      <c r="E72" s="38">
        <v>70</v>
      </c>
      <c r="F72" s="40"/>
      <c r="G72" s="40"/>
      <c r="H72" s="40">
        <v>60</v>
      </c>
      <c r="I72" s="40"/>
      <c r="J72" s="40"/>
      <c r="K72" s="40">
        <v>70</v>
      </c>
      <c r="L72" s="40"/>
      <c r="M72" s="40"/>
      <c r="N72" s="40">
        <v>60</v>
      </c>
      <c r="O72" s="40"/>
      <c r="P72" s="40"/>
      <c r="Q72" s="40">
        <v>40</v>
      </c>
      <c r="R72" s="40"/>
      <c r="S72" s="40"/>
      <c r="T72" s="40">
        <v>70</v>
      </c>
      <c r="U72" s="40"/>
      <c r="V72" s="40"/>
      <c r="W72" s="40">
        <v>60</v>
      </c>
      <c r="X72" s="40"/>
      <c r="Y72" s="40"/>
      <c r="Z72" s="40">
        <v>50</v>
      </c>
      <c r="AA72" s="40"/>
      <c r="AB72" s="40"/>
      <c r="AC72" s="40">
        <v>50</v>
      </c>
      <c r="AD72" s="40"/>
      <c r="AE72" s="40"/>
      <c r="AF72" s="40">
        <v>50</v>
      </c>
      <c r="AG72" s="40"/>
      <c r="AH72" s="40"/>
      <c r="AI72" s="40">
        <v>80</v>
      </c>
      <c r="AJ72" s="40"/>
      <c r="AK72" s="40"/>
      <c r="AL72" s="227">
        <f t="shared" si="0"/>
        <v>0.6</v>
      </c>
      <c r="AM72" s="40"/>
      <c r="AN72" s="40"/>
      <c r="AO72" s="15"/>
    </row>
    <row r="73" spans="1:41" ht="18" x14ac:dyDescent="0.25">
      <c r="A73" s="83"/>
      <c r="B73" s="37"/>
      <c r="C73" s="237" t="s">
        <v>211</v>
      </c>
      <c r="D73" s="164"/>
      <c r="E73" s="84">
        <f>AVERAGE(E67:E72)/100</f>
        <v>0.56666666666666665</v>
      </c>
      <c r="F73" s="84"/>
      <c r="G73" s="84"/>
      <c r="H73" s="84">
        <f>AVERAGE(H67:H72)/100</f>
        <v>0.55000000000000004</v>
      </c>
      <c r="I73" s="84"/>
      <c r="J73" s="84"/>
      <c r="K73" s="84">
        <f>AVERAGE(K67:K72)/100</f>
        <v>0.6</v>
      </c>
      <c r="L73" s="84"/>
      <c r="M73" s="84"/>
      <c r="N73" s="84">
        <f>AVERAGE(N67:N72)/100</f>
        <v>0.48333333333333334</v>
      </c>
      <c r="O73" s="84"/>
      <c r="P73" s="84"/>
      <c r="Q73" s="84">
        <f>AVERAGE(Q67:Q72)/100</f>
        <v>0.45</v>
      </c>
      <c r="R73" s="84"/>
      <c r="S73" s="84"/>
      <c r="T73" s="84">
        <f>AVERAGE(T67:T72)/100</f>
        <v>0.6166666666666667</v>
      </c>
      <c r="U73" s="84"/>
      <c r="V73" s="84"/>
      <c r="W73" s="84">
        <f>AVERAGE(W67:W72)/100</f>
        <v>0.5</v>
      </c>
      <c r="X73" s="84"/>
      <c r="Y73" s="84"/>
      <c r="Z73" s="84">
        <f>AVERAGE(Z67:Z72)/100</f>
        <v>0.5</v>
      </c>
      <c r="AA73" s="84"/>
      <c r="AB73" s="84"/>
      <c r="AC73" s="84">
        <f>AVERAGE(AC67:AC72)/100</f>
        <v>0.43333333333333335</v>
      </c>
      <c r="AD73" s="84"/>
      <c r="AE73" s="84"/>
      <c r="AF73" s="84">
        <f>AVERAGE(AF67:AF72)/100</f>
        <v>0.55000000000000004</v>
      </c>
      <c r="AG73" s="84"/>
      <c r="AH73" s="84"/>
      <c r="AI73" s="84">
        <f>AVERAGE(AI67:AI72)/100</f>
        <v>0.5</v>
      </c>
      <c r="AJ73" s="84"/>
      <c r="AK73" s="84"/>
      <c r="AL73" s="227">
        <f>AVERAGE(AL67:AL72)</f>
        <v>0.52272727272727282</v>
      </c>
      <c r="AM73" s="40"/>
      <c r="AN73" s="40"/>
      <c r="AO73" s="15"/>
    </row>
    <row r="74" spans="1:41" ht="18.75" thickBot="1" x14ac:dyDescent="0.3">
      <c r="A74" s="83"/>
      <c r="B74" s="37"/>
      <c r="C74" s="238" t="s">
        <v>213</v>
      </c>
      <c r="D74" s="164"/>
      <c r="E74" s="79">
        <f>AVERAGE(E68,E69,E72)/100</f>
        <v>0.6</v>
      </c>
      <c r="F74" s="79"/>
      <c r="G74" s="79"/>
      <c r="H74" s="79">
        <f>AVERAGE(H68,H69,H72)/100</f>
        <v>0.53333333333333333</v>
      </c>
      <c r="I74" s="79"/>
      <c r="J74" s="79"/>
      <c r="K74" s="79">
        <f>AVERAGE(K68,K69,K72)/100</f>
        <v>0.6</v>
      </c>
      <c r="L74" s="79"/>
      <c r="M74" s="79"/>
      <c r="N74" s="79">
        <f>AVERAGE(N68,N69,N72)/100</f>
        <v>0.5</v>
      </c>
      <c r="O74" s="79"/>
      <c r="P74" s="79"/>
      <c r="Q74" s="79">
        <f>AVERAGE(Q68,Q69,Q72)/100</f>
        <v>0.46666666666666662</v>
      </c>
      <c r="R74" s="79"/>
      <c r="S74" s="79"/>
      <c r="T74" s="79">
        <f>AVERAGE(T68,T69,T72)/100</f>
        <v>0.6333333333333333</v>
      </c>
      <c r="U74" s="79"/>
      <c r="V74" s="79"/>
      <c r="W74" s="79">
        <f>AVERAGE(W68,W69,W72)/100</f>
        <v>0.56666666666666665</v>
      </c>
      <c r="X74" s="79"/>
      <c r="Y74" s="79"/>
      <c r="Z74" s="79">
        <f>AVERAGE(Z68,Z69,Z72)/100</f>
        <v>0.46666666666666662</v>
      </c>
      <c r="AA74" s="79"/>
      <c r="AB74" s="79"/>
      <c r="AC74" s="79">
        <f>AVERAGE(AC68,AC69,AC72)/100</f>
        <v>0.43333333333333335</v>
      </c>
      <c r="AD74" s="79"/>
      <c r="AE74" s="79"/>
      <c r="AF74" s="79">
        <f>AVERAGE(AF68,AF69,AF72)/100</f>
        <v>0.5</v>
      </c>
      <c r="AG74" s="79"/>
      <c r="AH74" s="79"/>
      <c r="AI74" s="79">
        <f>AVERAGE(AI68,AI69,AI72)/100</f>
        <v>0.56666666666666665</v>
      </c>
      <c r="AJ74" s="79"/>
      <c r="AK74" s="79"/>
      <c r="AL74" s="222">
        <f>AVERAGE(AL68,AL69,AL72)</f>
        <v>0.53333333333333333</v>
      </c>
      <c r="AM74" s="40"/>
      <c r="AN74" s="40"/>
      <c r="AO74" s="15"/>
    </row>
    <row r="75" spans="1:41" ht="18" x14ac:dyDescent="0.25">
      <c r="A75" s="290" t="s">
        <v>205</v>
      </c>
      <c r="B75" s="37">
        <v>49</v>
      </c>
      <c r="C75" s="89" t="s">
        <v>187</v>
      </c>
      <c r="D75" s="262" t="s">
        <v>222</v>
      </c>
      <c r="E75" s="1">
        <v>50</v>
      </c>
      <c r="F75" s="1"/>
      <c r="G75" s="1"/>
      <c r="H75" s="1">
        <v>60</v>
      </c>
      <c r="I75" s="1"/>
      <c r="J75" s="1"/>
      <c r="K75" s="1">
        <v>50</v>
      </c>
      <c r="L75" s="1"/>
      <c r="M75" s="1"/>
      <c r="N75" s="1">
        <v>50</v>
      </c>
      <c r="O75" s="1"/>
      <c r="P75" s="1"/>
      <c r="Q75" s="1">
        <v>50</v>
      </c>
      <c r="R75" s="1"/>
      <c r="S75" s="1"/>
      <c r="T75" s="1">
        <v>60</v>
      </c>
      <c r="U75" s="1"/>
      <c r="V75" s="1"/>
      <c r="W75" s="1">
        <v>50</v>
      </c>
      <c r="X75" s="1"/>
      <c r="Y75" s="1"/>
      <c r="Z75" s="1">
        <v>50</v>
      </c>
      <c r="AA75" s="1"/>
      <c r="AB75" s="1"/>
      <c r="AC75" s="1">
        <v>40</v>
      </c>
      <c r="AD75" s="1"/>
      <c r="AE75" s="1"/>
      <c r="AF75" s="1">
        <v>50</v>
      </c>
      <c r="AG75" s="1"/>
      <c r="AH75" s="1"/>
      <c r="AI75" s="1">
        <v>50</v>
      </c>
      <c r="AJ75" s="1"/>
      <c r="AK75" s="1"/>
      <c r="AL75" s="227">
        <f t="shared" si="0"/>
        <v>0.50909090909090904</v>
      </c>
      <c r="AM75" s="1"/>
      <c r="AN75" s="1"/>
      <c r="AO75" s="15"/>
    </row>
    <row r="76" spans="1:41" ht="18" x14ac:dyDescent="0.25">
      <c r="A76" s="291"/>
      <c r="B76" s="37">
        <v>50</v>
      </c>
      <c r="C76" s="89" t="s">
        <v>188</v>
      </c>
      <c r="D76" s="263"/>
      <c r="E76" s="1">
        <v>50</v>
      </c>
      <c r="F76" s="1"/>
      <c r="G76" s="1"/>
      <c r="H76" s="1">
        <v>60</v>
      </c>
      <c r="I76" s="1"/>
      <c r="J76" s="1"/>
      <c r="K76" s="1">
        <v>60</v>
      </c>
      <c r="L76" s="1"/>
      <c r="M76" s="1"/>
      <c r="N76" s="1">
        <v>50</v>
      </c>
      <c r="O76" s="1"/>
      <c r="P76" s="1"/>
      <c r="Q76" s="1">
        <v>50</v>
      </c>
      <c r="R76" s="1"/>
      <c r="S76" s="1"/>
      <c r="T76" s="1">
        <v>60</v>
      </c>
      <c r="U76" s="1"/>
      <c r="V76" s="1"/>
      <c r="W76" s="1">
        <v>50</v>
      </c>
      <c r="X76" s="1"/>
      <c r="Y76" s="1"/>
      <c r="Z76" s="1">
        <v>60</v>
      </c>
      <c r="AA76" s="1"/>
      <c r="AB76" s="1"/>
      <c r="AC76" s="1">
        <v>50</v>
      </c>
      <c r="AD76" s="1"/>
      <c r="AE76" s="1"/>
      <c r="AF76" s="1">
        <v>50</v>
      </c>
      <c r="AG76" s="1"/>
      <c r="AH76" s="1"/>
      <c r="AI76" s="1">
        <v>50</v>
      </c>
      <c r="AJ76" s="1"/>
      <c r="AK76" s="1"/>
      <c r="AL76" s="227">
        <f t="shared" si="0"/>
        <v>0.53636363636363638</v>
      </c>
      <c r="AM76" s="1"/>
      <c r="AN76" s="1"/>
      <c r="AO76" s="15"/>
    </row>
    <row r="77" spans="1:41" ht="18" x14ac:dyDescent="0.25">
      <c r="A77" s="291"/>
      <c r="B77" s="37">
        <v>51</v>
      </c>
      <c r="C77" s="89" t="s">
        <v>189</v>
      </c>
      <c r="D77" s="263"/>
      <c r="E77" s="1">
        <v>50</v>
      </c>
      <c r="F77" s="1"/>
      <c r="G77" s="1"/>
      <c r="H77" s="1">
        <v>60</v>
      </c>
      <c r="I77" s="1"/>
      <c r="J77" s="1"/>
      <c r="K77" s="1">
        <v>50</v>
      </c>
      <c r="L77" s="1"/>
      <c r="M77" s="1"/>
      <c r="N77" s="1">
        <v>50</v>
      </c>
      <c r="O77" s="1"/>
      <c r="P77" s="1"/>
      <c r="Q77" s="1">
        <v>50</v>
      </c>
      <c r="R77" s="1"/>
      <c r="S77" s="1"/>
      <c r="T77" s="1">
        <v>60</v>
      </c>
      <c r="U77" s="1"/>
      <c r="V77" s="1"/>
      <c r="W77" s="1">
        <v>50</v>
      </c>
      <c r="X77" s="1"/>
      <c r="Y77" s="1"/>
      <c r="Z77" s="1">
        <v>50</v>
      </c>
      <c r="AA77" s="1"/>
      <c r="AB77" s="1"/>
      <c r="AC77" s="1">
        <v>50</v>
      </c>
      <c r="AD77" s="1"/>
      <c r="AE77" s="1"/>
      <c r="AF77" s="1">
        <v>50</v>
      </c>
      <c r="AG77" s="1"/>
      <c r="AH77" s="1"/>
      <c r="AI77" s="1">
        <v>50</v>
      </c>
      <c r="AJ77" s="1"/>
      <c r="AK77" s="1"/>
      <c r="AL77" s="227">
        <f t="shared" si="0"/>
        <v>0.51818181818181819</v>
      </c>
      <c r="AM77" s="1"/>
      <c r="AN77" s="1"/>
      <c r="AO77" s="15"/>
    </row>
    <row r="78" spans="1:41" ht="18" x14ac:dyDescent="0.25">
      <c r="A78" s="291"/>
      <c r="B78" s="37">
        <v>52</v>
      </c>
      <c r="C78" s="89" t="s">
        <v>190</v>
      </c>
      <c r="D78" s="263"/>
      <c r="E78" s="1">
        <v>50</v>
      </c>
      <c r="F78" s="1"/>
      <c r="G78" s="1"/>
      <c r="H78" s="1">
        <v>60</v>
      </c>
      <c r="I78" s="1"/>
      <c r="J78" s="1"/>
      <c r="K78" s="1">
        <v>60</v>
      </c>
      <c r="L78" s="1"/>
      <c r="M78" s="1"/>
      <c r="N78" s="1">
        <v>50</v>
      </c>
      <c r="O78" s="1"/>
      <c r="P78" s="1"/>
      <c r="Q78" s="1">
        <v>50</v>
      </c>
      <c r="R78" s="1"/>
      <c r="S78" s="1"/>
      <c r="T78" s="1">
        <v>60</v>
      </c>
      <c r="U78" s="1"/>
      <c r="V78" s="1"/>
      <c r="W78" s="1">
        <v>50</v>
      </c>
      <c r="X78" s="1"/>
      <c r="Y78" s="1"/>
      <c r="Z78" s="1">
        <v>50</v>
      </c>
      <c r="AA78" s="1"/>
      <c r="AB78" s="1"/>
      <c r="AC78" s="1">
        <v>40</v>
      </c>
      <c r="AD78" s="1"/>
      <c r="AE78" s="1"/>
      <c r="AF78" s="1">
        <v>50</v>
      </c>
      <c r="AG78" s="1"/>
      <c r="AH78" s="1"/>
      <c r="AI78" s="1">
        <v>50</v>
      </c>
      <c r="AJ78" s="1"/>
      <c r="AK78" s="1"/>
      <c r="AL78" s="227">
        <f t="shared" si="0"/>
        <v>0.51818181818181819</v>
      </c>
      <c r="AM78" s="1"/>
      <c r="AN78" s="1"/>
      <c r="AO78" s="15"/>
    </row>
    <row r="79" spans="1:41" ht="18.75" thickBot="1" x14ac:dyDescent="0.3">
      <c r="A79" s="292"/>
      <c r="B79" s="37">
        <v>53</v>
      </c>
      <c r="C79" s="89" t="s">
        <v>191</v>
      </c>
      <c r="D79" s="264"/>
      <c r="E79" s="1">
        <v>50</v>
      </c>
      <c r="F79" s="1"/>
      <c r="G79" s="1"/>
      <c r="H79" s="1">
        <v>60</v>
      </c>
      <c r="I79" s="1"/>
      <c r="J79" s="1"/>
      <c r="K79" s="1">
        <v>70</v>
      </c>
      <c r="L79" s="1"/>
      <c r="M79" s="1"/>
      <c r="N79" s="1">
        <v>50</v>
      </c>
      <c r="O79" s="1"/>
      <c r="P79" s="1"/>
      <c r="Q79" s="1">
        <v>50</v>
      </c>
      <c r="R79" s="1"/>
      <c r="S79" s="1"/>
      <c r="T79" s="1">
        <v>60</v>
      </c>
      <c r="U79" s="1"/>
      <c r="V79" s="1"/>
      <c r="W79" s="1">
        <v>50</v>
      </c>
      <c r="X79" s="1"/>
      <c r="Y79" s="1"/>
      <c r="Z79" s="1">
        <v>60</v>
      </c>
      <c r="AA79" s="1"/>
      <c r="AB79" s="1"/>
      <c r="AC79" s="1">
        <v>50</v>
      </c>
      <c r="AD79" s="1"/>
      <c r="AE79" s="1"/>
      <c r="AF79" s="1">
        <v>50</v>
      </c>
      <c r="AG79" s="1"/>
      <c r="AH79" s="1"/>
      <c r="AI79" s="1">
        <v>50</v>
      </c>
      <c r="AJ79" s="1"/>
      <c r="AK79" s="1"/>
      <c r="AL79" s="227">
        <f t="shared" si="0"/>
        <v>0.54545454545454541</v>
      </c>
      <c r="AM79" s="1"/>
      <c r="AN79" s="1"/>
      <c r="AO79" s="15"/>
    </row>
    <row r="80" spans="1:41" ht="18" x14ac:dyDescent="0.25">
      <c r="A80" s="87"/>
      <c r="B80" s="37"/>
      <c r="C80" s="237" t="s">
        <v>216</v>
      </c>
      <c r="D80" s="237"/>
      <c r="E80" s="81">
        <f>AVERAGE(E75:E79)/100</f>
        <v>0.5</v>
      </c>
      <c r="F80" s="81"/>
      <c r="G80" s="81"/>
      <c r="H80" s="81">
        <f>AVERAGE(H75:H79)/100</f>
        <v>0.6</v>
      </c>
      <c r="I80" s="81"/>
      <c r="J80" s="81"/>
      <c r="K80" s="81">
        <f>AVERAGE(K75:K79)/100</f>
        <v>0.57999999999999996</v>
      </c>
      <c r="L80" s="81"/>
      <c r="M80" s="81"/>
      <c r="N80" s="81">
        <f>AVERAGE(N75:N79)/100</f>
        <v>0.5</v>
      </c>
      <c r="O80" s="81"/>
      <c r="P80" s="81"/>
      <c r="Q80" s="81">
        <f>AVERAGE(Q75:Q79)/100</f>
        <v>0.5</v>
      </c>
      <c r="R80" s="81"/>
      <c r="S80" s="81"/>
      <c r="T80" s="81">
        <f>AVERAGE(T75:T79)/100</f>
        <v>0.6</v>
      </c>
      <c r="U80" s="81"/>
      <c r="V80" s="81"/>
      <c r="W80" s="81">
        <f>AVERAGE(W75:W79)/100</f>
        <v>0.5</v>
      </c>
      <c r="X80" s="81"/>
      <c r="Y80" s="81"/>
      <c r="Z80" s="81">
        <f>AVERAGE(Z75:Z79)/100</f>
        <v>0.54</v>
      </c>
      <c r="AA80" s="81"/>
      <c r="AB80" s="81"/>
      <c r="AC80" s="81">
        <f>AVERAGE(AC75:AC79)/100</f>
        <v>0.46</v>
      </c>
      <c r="AD80" s="81"/>
      <c r="AE80" s="81"/>
      <c r="AF80" s="81">
        <f>AVERAGE(AF75:AF79)/100</f>
        <v>0.5</v>
      </c>
      <c r="AG80" s="81"/>
      <c r="AH80" s="81"/>
      <c r="AI80" s="81">
        <f>AVERAGE(AI75:AI79)/100</f>
        <v>0.5</v>
      </c>
      <c r="AJ80" s="81"/>
      <c r="AK80" s="81"/>
      <c r="AL80" s="227">
        <f>AVERAGE(AL75:AL79)</f>
        <v>0.5254545454545454</v>
      </c>
      <c r="AM80" s="1"/>
      <c r="AN80" s="1"/>
      <c r="AO80" s="15"/>
    </row>
    <row r="81" spans="1:41" ht="18" x14ac:dyDescent="0.25">
      <c r="A81" s="87"/>
      <c r="B81" s="37"/>
      <c r="C81" s="238" t="s">
        <v>213</v>
      </c>
      <c r="D81" s="238"/>
      <c r="E81" s="86">
        <f>AVERAGE(E76,E77,E79)/100</f>
        <v>0.5</v>
      </c>
      <c r="F81" s="86"/>
      <c r="G81" s="86"/>
      <c r="H81" s="86">
        <f>AVERAGE(H76,H77,H79)/100</f>
        <v>0.6</v>
      </c>
      <c r="I81" s="86"/>
      <c r="J81" s="86"/>
      <c r="K81" s="86">
        <f>AVERAGE(K76,K77,K79)/100</f>
        <v>0.6</v>
      </c>
      <c r="L81" s="86"/>
      <c r="M81" s="86"/>
      <c r="N81" s="86">
        <f>AVERAGE(N76,N77,N79)/100</f>
        <v>0.5</v>
      </c>
      <c r="O81" s="86"/>
      <c r="P81" s="86"/>
      <c r="Q81" s="86">
        <f>AVERAGE(Q76,Q77,Q79)/100</f>
        <v>0.5</v>
      </c>
      <c r="R81" s="86"/>
      <c r="S81" s="86"/>
      <c r="T81" s="86">
        <f>AVERAGE(T76,T77,T79)/100</f>
        <v>0.6</v>
      </c>
      <c r="U81" s="86"/>
      <c r="V81" s="86"/>
      <c r="W81" s="86">
        <f>AVERAGE(W76,W77,W79)/100</f>
        <v>0.5</v>
      </c>
      <c r="X81" s="86"/>
      <c r="Y81" s="86"/>
      <c r="Z81" s="86">
        <f>AVERAGE(Z76,Z77,Z79)/100</f>
        <v>0.56666666666666665</v>
      </c>
      <c r="AA81" s="86"/>
      <c r="AB81" s="86"/>
      <c r="AC81" s="86">
        <f>AVERAGE(AC76,AC77,AC79)/100</f>
        <v>0.5</v>
      </c>
      <c r="AD81" s="86"/>
      <c r="AE81" s="86"/>
      <c r="AF81" s="86">
        <f>AVERAGE(AF76,AF77,AF79)/100</f>
        <v>0.5</v>
      </c>
      <c r="AG81" s="86"/>
      <c r="AH81" s="86"/>
      <c r="AI81" s="86">
        <f>AVERAGE(AI76,AI77,AI79)/100</f>
        <v>0.5</v>
      </c>
      <c r="AJ81" s="86"/>
      <c r="AK81" s="86"/>
      <c r="AL81" s="225">
        <f>AVERAGE(AL76,AL77,AL79)</f>
        <v>0.53333333333333333</v>
      </c>
      <c r="AM81" s="1"/>
      <c r="AN81" s="1"/>
      <c r="AO81" s="15"/>
    </row>
    <row r="82" spans="1:41" ht="18" x14ac:dyDescent="0.25">
      <c r="A82" s="87"/>
      <c r="B82" s="37"/>
      <c r="C82" s="237" t="s">
        <v>217</v>
      </c>
      <c r="D82" s="237"/>
      <c r="E82" s="214">
        <f>(E17+E25+E33+E49+E57+E65+E73+E80+E41)/9</f>
        <v>0.61111111111111105</v>
      </c>
      <c r="F82" s="225"/>
      <c r="G82" s="225"/>
      <c r="H82" s="225">
        <f t="shared" ref="H82" si="1">(H17+H25+H33+H49+H57+H65+H73+H80+H41)/9</f>
        <v>0.60833333333333317</v>
      </c>
      <c r="I82" s="225"/>
      <c r="J82" s="225"/>
      <c r="K82" s="225">
        <f t="shared" ref="K82:T82" si="2">(K17+K25+K33+K49+K57+K65+K73+K80+K41)/9</f>
        <v>0.56648148148148147</v>
      </c>
      <c r="L82" s="225"/>
      <c r="M82" s="225"/>
      <c r="N82" s="225">
        <f t="shared" si="2"/>
        <v>0.48981481481481481</v>
      </c>
      <c r="O82" s="225"/>
      <c r="P82" s="225"/>
      <c r="Q82" s="225">
        <f t="shared" si="2"/>
        <v>0.51574074074074072</v>
      </c>
      <c r="R82" s="225"/>
      <c r="S82" s="225"/>
      <c r="T82" s="225">
        <f t="shared" si="2"/>
        <v>0.56759259259259254</v>
      </c>
      <c r="U82" s="225"/>
      <c r="V82" s="225"/>
      <c r="W82" s="225">
        <f t="shared" ref="W82:Z82" si="3">(W17+W25+W33+W49+W57+W65+W73+W80+W41)/9</f>
        <v>0.52129629629629626</v>
      </c>
      <c r="X82" s="225"/>
      <c r="Y82" s="225"/>
      <c r="Z82" s="225">
        <f t="shared" si="3"/>
        <v>0.55351851851851841</v>
      </c>
      <c r="AA82" s="225"/>
      <c r="AB82" s="225"/>
      <c r="AC82" s="225">
        <f t="shared" ref="AC82:AL82" si="4">(AC17+AC25+AC33+AC49+AC57+AC65+AC73+AC80+AC41)/9</f>
        <v>0.55944444444444452</v>
      </c>
      <c r="AD82" s="225"/>
      <c r="AE82" s="225"/>
      <c r="AF82" s="225">
        <f t="shared" si="4"/>
        <v>0.57314814814814818</v>
      </c>
      <c r="AG82" s="225"/>
      <c r="AH82" s="225"/>
      <c r="AI82" s="225">
        <f t="shared" si="4"/>
        <v>0.52870370370370379</v>
      </c>
      <c r="AJ82" s="225"/>
      <c r="AK82" s="225"/>
      <c r="AL82" s="225">
        <f t="shared" si="4"/>
        <v>0.52977228424596845</v>
      </c>
      <c r="AM82" s="1"/>
      <c r="AN82" s="1"/>
      <c r="AO82" s="15"/>
    </row>
    <row r="83" spans="1:41" ht="18" x14ac:dyDescent="0.25">
      <c r="A83" s="87"/>
      <c r="B83" s="37"/>
      <c r="C83" s="238" t="s">
        <v>218</v>
      </c>
      <c r="D83" s="238"/>
      <c r="E83" s="213">
        <f>((E12+E14+E15+E20+E24+E28+E39+E43+E44+E46+E48+E56+E61+E64+E68+E69+E72+E76+E77+E79)/20)/100</f>
        <v>0.65</v>
      </c>
      <c r="F83" s="213"/>
      <c r="G83" s="213"/>
      <c r="H83" s="213">
        <f t="shared" ref="H83" si="5">((H12+H14+H15+H20+H24+H28+H39+H43+H44+H46+H48+H56+H61+H64+H68+H69+H72+H76+H77+H79)/20)/100</f>
        <v>0.65749999999999997</v>
      </c>
      <c r="I83" s="213"/>
      <c r="J83" s="213"/>
      <c r="K83" s="213">
        <f t="shared" ref="K83:T83" si="6">((K12+K14+K15+K20+K24+K28+K39+K43+K44+K46+K48+K56+K61+K64+K68+K69+K72+K76+K77+K79)/20)/100</f>
        <v>0.63</v>
      </c>
      <c r="L83" s="213"/>
      <c r="M83" s="213"/>
      <c r="N83" s="213">
        <f t="shared" si="6"/>
        <v>0.54249999999999998</v>
      </c>
      <c r="O83" s="213"/>
      <c r="P83" s="213"/>
      <c r="Q83" s="213">
        <f t="shared" si="6"/>
        <v>0.5575</v>
      </c>
      <c r="R83" s="213"/>
      <c r="S83" s="213"/>
      <c r="T83" s="213">
        <f t="shared" si="6"/>
        <v>0.58250000000000002</v>
      </c>
      <c r="U83" s="213"/>
      <c r="V83" s="213"/>
      <c r="W83" s="213">
        <f t="shared" ref="W83:Z83" si="7">((W12+W14+W15+W20+W24+W28+W39+W43+W44+W46+W48+W56+W61+W64+W68+W69+W72+W76+W77+W79)/20)/100</f>
        <v>0.56999999999999995</v>
      </c>
      <c r="X83" s="213"/>
      <c r="Y83" s="213"/>
      <c r="Z83" s="213">
        <f t="shared" si="7"/>
        <v>0.61250000000000004</v>
      </c>
      <c r="AA83" s="213"/>
      <c r="AB83" s="213"/>
      <c r="AC83" s="213">
        <f t="shared" ref="AC83:AI83" si="8">((AC12+AC14+AC15+AC20+AC24+AC28+AC39+AC43+AC44+AC46+AC48+AC56+AC61+AC64+AC68+AC69+AC72+AC76+AC77+AC79)/20)/100</f>
        <v>0.58250000000000002</v>
      </c>
      <c r="AD83" s="213"/>
      <c r="AE83" s="213"/>
      <c r="AF83" s="213">
        <f t="shared" si="8"/>
        <v>0.59499999999999997</v>
      </c>
      <c r="AG83" s="213"/>
      <c r="AH83" s="213"/>
      <c r="AI83" s="213">
        <f t="shared" si="8"/>
        <v>0.61750000000000005</v>
      </c>
      <c r="AJ83" s="213"/>
      <c r="AK83" s="213"/>
      <c r="AL83" s="213">
        <f>((AL12+AL14+AL15+AL20+AL24+AL28+AL39+AL43+AL44+AL46+AL48+AL56+AL61+AL64+AL68+AL69+AL72+AL76+AL77+AL79)/20)</f>
        <v>0.59977272727272724</v>
      </c>
      <c r="AM83" s="1"/>
      <c r="AN83" s="1"/>
      <c r="AO83" s="15"/>
    </row>
    <row r="84" spans="1:41" ht="18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</row>
    <row r="85" spans="1:41" x14ac:dyDescent="0.2">
      <c r="M85" s="17"/>
    </row>
  </sheetData>
  <mergeCells count="35">
    <mergeCell ref="C1:AK1"/>
    <mergeCell ref="B6:AK6"/>
    <mergeCell ref="B8:B10"/>
    <mergeCell ref="C8:C10"/>
    <mergeCell ref="E8:G9"/>
    <mergeCell ref="H8:AB8"/>
    <mergeCell ref="AC8:AE9"/>
    <mergeCell ref="AF8:AH9"/>
    <mergeCell ref="AI8:AK9"/>
    <mergeCell ref="H9:J9"/>
    <mergeCell ref="AL8:AO8"/>
    <mergeCell ref="K9:M9"/>
    <mergeCell ref="N9:P9"/>
    <mergeCell ref="Q9:S9"/>
    <mergeCell ref="T9:V9"/>
    <mergeCell ref="W9:Y9"/>
    <mergeCell ref="Z9:AB9"/>
    <mergeCell ref="A59:A64"/>
    <mergeCell ref="A67:A72"/>
    <mergeCell ref="A75:A79"/>
    <mergeCell ref="A11:A16"/>
    <mergeCell ref="A19:A24"/>
    <mergeCell ref="A27:A32"/>
    <mergeCell ref="A35:A40"/>
    <mergeCell ref="A43:A48"/>
    <mergeCell ref="A51:A56"/>
    <mergeCell ref="D51:D56"/>
    <mergeCell ref="D59:D64"/>
    <mergeCell ref="D67:D72"/>
    <mergeCell ref="D75:D79"/>
    <mergeCell ref="D11:D16"/>
    <mergeCell ref="D19:D24"/>
    <mergeCell ref="D27:D32"/>
    <mergeCell ref="D35:D40"/>
    <mergeCell ref="D43:D48"/>
  </mergeCells>
  <phoneticPr fontId="3" type="noConversion"/>
  <hyperlinks>
    <hyperlink ref="C43" r:id="rId1" display="https://schoolpay.by/school/pupil/1482346"/>
    <hyperlink ref="C51" r:id="rId2" display="https://schoolpay.by/school/pupil/1482339"/>
    <hyperlink ref="C52" r:id="rId3" display="https://schoolpay.by/school/pupil/1482356"/>
    <hyperlink ref="C54" r:id="rId4" display="https://schoolpay.by/school/pupil/1482336"/>
  </hyperlinks>
  <pageMargins left="0" right="0" top="0" bottom="0" header="0" footer="0"/>
  <pageSetup paperSize="9" orientation="landscape" verticalDpi="120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0"/>
  <sheetViews>
    <sheetView zoomScale="75" zoomScaleNormal="80" workbookViewId="0"/>
  </sheetViews>
  <sheetFormatPr defaultRowHeight="12.75" x14ac:dyDescent="0.2"/>
  <cols>
    <col min="2" max="2" width="4" bestFit="1" customWidth="1"/>
    <col min="3" max="3" width="53.85546875" customWidth="1"/>
    <col min="4" max="4" width="9.42578125" customWidth="1"/>
    <col min="5" max="5" width="10.42578125" customWidth="1"/>
    <col min="6" max="31" width="7.7109375" customWidth="1"/>
    <col min="32" max="32" width="8" customWidth="1"/>
    <col min="33" max="33" width="8.7109375" customWidth="1"/>
    <col min="34" max="38" width="8.85546875" customWidth="1"/>
  </cols>
  <sheetData>
    <row r="1" spans="1:38" ht="23.25" x14ac:dyDescent="0.35">
      <c r="B1" s="316" t="s">
        <v>117</v>
      </c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</row>
    <row r="2" spans="1:38" ht="18.75" x14ac:dyDescent="0.3">
      <c r="B2" s="1"/>
      <c r="C2" s="105" t="s">
        <v>44</v>
      </c>
      <c r="D2" s="105"/>
      <c r="E2" s="317" t="s">
        <v>45</v>
      </c>
      <c r="F2" s="317"/>
      <c r="G2" s="317"/>
      <c r="H2" s="317"/>
      <c r="I2" s="317"/>
      <c r="J2" s="317"/>
      <c r="K2" s="317"/>
      <c r="L2" s="317"/>
      <c r="M2" s="317" t="s">
        <v>46</v>
      </c>
      <c r="N2" s="317"/>
      <c r="O2" s="317"/>
      <c r="P2" s="317" t="s">
        <v>47</v>
      </c>
      <c r="Q2" s="317"/>
      <c r="R2" s="317"/>
      <c r="S2" s="317"/>
      <c r="T2" s="317"/>
      <c r="U2" s="317"/>
      <c r="V2" s="317"/>
      <c r="W2" s="317"/>
      <c r="X2" s="317"/>
      <c r="Y2" s="317" t="s">
        <v>48</v>
      </c>
      <c r="Z2" s="317"/>
      <c r="AA2" s="317"/>
      <c r="AB2" s="317"/>
      <c r="AC2" s="317" t="s">
        <v>49</v>
      </c>
      <c r="AD2" s="317"/>
      <c r="AE2" s="317"/>
      <c r="AF2" s="317"/>
      <c r="AG2" s="317"/>
      <c r="AH2" s="317"/>
      <c r="AI2" s="317"/>
      <c r="AJ2" s="317"/>
      <c r="AK2" s="317"/>
      <c r="AL2" s="315" t="s">
        <v>129</v>
      </c>
    </row>
    <row r="3" spans="1:38" ht="409.6" thickBot="1" x14ac:dyDescent="0.25">
      <c r="B3" s="1"/>
      <c r="C3" s="106" t="s">
        <v>6</v>
      </c>
      <c r="D3" s="106"/>
      <c r="E3" s="14" t="s">
        <v>50</v>
      </c>
      <c r="F3" s="14" t="s">
        <v>51</v>
      </c>
      <c r="G3" s="14" t="s">
        <v>52</v>
      </c>
      <c r="H3" s="14" t="s">
        <v>53</v>
      </c>
      <c r="I3" s="14" t="s">
        <v>54</v>
      </c>
      <c r="J3" s="14" t="s">
        <v>55</v>
      </c>
      <c r="K3" s="14" t="s">
        <v>56</v>
      </c>
      <c r="L3" s="14" t="s">
        <v>57</v>
      </c>
      <c r="M3" s="14" t="s">
        <v>58</v>
      </c>
      <c r="N3" s="14" t="s">
        <v>59</v>
      </c>
      <c r="O3" s="14" t="s">
        <v>60</v>
      </c>
      <c r="P3" s="14" t="s">
        <v>61</v>
      </c>
      <c r="Q3" s="14" t="s">
        <v>62</v>
      </c>
      <c r="R3" s="14" t="s">
        <v>63</v>
      </c>
      <c r="S3" s="14" t="s">
        <v>64</v>
      </c>
      <c r="T3" s="14" t="s">
        <v>65</v>
      </c>
      <c r="U3" s="14" t="s">
        <v>66</v>
      </c>
      <c r="V3" s="14" t="s">
        <v>67</v>
      </c>
      <c r="W3" s="14" t="s">
        <v>68</v>
      </c>
      <c r="X3" s="14" t="s">
        <v>69</v>
      </c>
      <c r="Y3" s="14" t="s">
        <v>70</v>
      </c>
      <c r="Z3" s="14" t="s">
        <v>71</v>
      </c>
      <c r="AA3" s="14" t="s">
        <v>72</v>
      </c>
      <c r="AB3" s="14" t="s">
        <v>73</v>
      </c>
      <c r="AC3" s="14" t="s">
        <v>74</v>
      </c>
      <c r="AD3" s="14" t="s">
        <v>75</v>
      </c>
      <c r="AE3" s="14" t="s">
        <v>76</v>
      </c>
      <c r="AF3" s="14" t="s">
        <v>77</v>
      </c>
      <c r="AG3" s="14" t="s">
        <v>78</v>
      </c>
      <c r="AH3" s="14" t="s">
        <v>79</v>
      </c>
      <c r="AI3" s="14" t="s">
        <v>80</v>
      </c>
      <c r="AJ3" s="14" t="s">
        <v>81</v>
      </c>
      <c r="AK3" s="14" t="s">
        <v>82</v>
      </c>
      <c r="AL3" s="315"/>
    </row>
    <row r="4" spans="1:38" ht="15.75" x14ac:dyDescent="0.25">
      <c r="A4" s="318" t="s">
        <v>206</v>
      </c>
      <c r="B4" s="1">
        <v>1</v>
      </c>
      <c r="C4" s="201" t="s">
        <v>151</v>
      </c>
      <c r="D4" s="262" t="s">
        <v>219</v>
      </c>
      <c r="E4" s="44">
        <v>80</v>
      </c>
      <c r="F4" s="45">
        <v>60</v>
      </c>
      <c r="G4" s="45">
        <v>70</v>
      </c>
      <c r="H4" s="45">
        <v>60</v>
      </c>
      <c r="I4" s="45">
        <v>70</v>
      </c>
      <c r="J4" s="45">
        <v>70</v>
      </c>
      <c r="K4" s="45">
        <v>80</v>
      </c>
      <c r="L4" s="45">
        <v>80</v>
      </c>
      <c r="M4" s="45">
        <v>80</v>
      </c>
      <c r="N4" s="45">
        <v>70</v>
      </c>
      <c r="O4" s="45">
        <v>80</v>
      </c>
      <c r="P4" s="45">
        <v>60</v>
      </c>
      <c r="Q4" s="45">
        <v>70</v>
      </c>
      <c r="R4" s="45">
        <v>80</v>
      </c>
      <c r="S4" s="45">
        <v>60</v>
      </c>
      <c r="T4" s="45">
        <v>70</v>
      </c>
      <c r="U4" s="45">
        <v>30</v>
      </c>
      <c r="V4" s="45">
        <v>30</v>
      </c>
      <c r="W4" s="45">
        <v>70</v>
      </c>
      <c r="X4" s="45">
        <v>70</v>
      </c>
      <c r="Y4" s="45">
        <v>60</v>
      </c>
      <c r="Z4" s="45">
        <v>50</v>
      </c>
      <c r="AA4" s="45">
        <v>60</v>
      </c>
      <c r="AB4" s="45">
        <v>30</v>
      </c>
      <c r="AC4" s="45">
        <v>60</v>
      </c>
      <c r="AD4" s="45">
        <v>50</v>
      </c>
      <c r="AE4" s="45">
        <v>70</v>
      </c>
      <c r="AF4" s="45">
        <v>40</v>
      </c>
      <c r="AG4" s="45">
        <v>60</v>
      </c>
      <c r="AH4" s="45">
        <v>70</v>
      </c>
      <c r="AI4" s="45">
        <v>80</v>
      </c>
      <c r="AJ4" s="37">
        <v>80</v>
      </c>
      <c r="AK4" s="37">
        <v>90</v>
      </c>
      <c r="AL4" s="215">
        <f t="shared" ref="AL4:AL9" si="0">AVERAGE(E4:AK4)/100</f>
        <v>0.64848484848484844</v>
      </c>
    </row>
    <row r="5" spans="1:38" ht="15.75" customHeight="1" x14ac:dyDescent="0.25">
      <c r="A5" s="319"/>
      <c r="B5" s="1">
        <v>2</v>
      </c>
      <c r="C5" s="201" t="s">
        <v>152</v>
      </c>
      <c r="D5" s="263"/>
      <c r="E5" s="46">
        <v>60</v>
      </c>
      <c r="F5" s="47">
        <v>60</v>
      </c>
      <c r="G5" s="47">
        <v>70</v>
      </c>
      <c r="H5" s="47">
        <v>60</v>
      </c>
      <c r="I5" s="47">
        <v>70</v>
      </c>
      <c r="J5" s="47">
        <v>50</v>
      </c>
      <c r="K5" s="47">
        <v>70</v>
      </c>
      <c r="L5" s="47">
        <v>70</v>
      </c>
      <c r="M5" s="47">
        <v>70</v>
      </c>
      <c r="N5" s="47">
        <v>60</v>
      </c>
      <c r="O5" s="47">
        <v>80</v>
      </c>
      <c r="P5" s="47">
        <v>60</v>
      </c>
      <c r="Q5" s="47">
        <v>70</v>
      </c>
      <c r="R5" s="47">
        <v>70</v>
      </c>
      <c r="S5" s="47">
        <v>60</v>
      </c>
      <c r="T5" s="47">
        <v>70</v>
      </c>
      <c r="U5" s="47">
        <v>30</v>
      </c>
      <c r="V5" s="47">
        <v>30</v>
      </c>
      <c r="W5" s="47">
        <v>70</v>
      </c>
      <c r="X5" s="47">
        <v>70</v>
      </c>
      <c r="Y5" s="47">
        <v>70</v>
      </c>
      <c r="Z5" s="47">
        <v>50</v>
      </c>
      <c r="AA5" s="47">
        <v>70</v>
      </c>
      <c r="AB5" s="47">
        <v>30</v>
      </c>
      <c r="AC5" s="47">
        <v>60</v>
      </c>
      <c r="AD5" s="47">
        <v>50</v>
      </c>
      <c r="AE5" s="47">
        <v>70</v>
      </c>
      <c r="AF5" s="47">
        <v>40</v>
      </c>
      <c r="AG5" s="47">
        <v>60</v>
      </c>
      <c r="AH5" s="47">
        <v>50</v>
      </c>
      <c r="AI5" s="47">
        <v>70</v>
      </c>
      <c r="AJ5" s="40">
        <v>70</v>
      </c>
      <c r="AK5" s="40">
        <v>100</v>
      </c>
      <c r="AL5" s="215">
        <f t="shared" si="0"/>
        <v>0.61818181818181817</v>
      </c>
    </row>
    <row r="6" spans="1:38" ht="15.75" customHeight="1" x14ac:dyDescent="0.25">
      <c r="A6" s="319"/>
      <c r="B6" s="1">
        <v>3</v>
      </c>
      <c r="C6" s="201" t="s">
        <v>153</v>
      </c>
      <c r="D6" s="263"/>
      <c r="E6" s="46">
        <v>80</v>
      </c>
      <c r="F6" s="47">
        <v>60</v>
      </c>
      <c r="G6" s="47">
        <v>70</v>
      </c>
      <c r="H6" s="47">
        <v>60</v>
      </c>
      <c r="I6" s="47">
        <v>70</v>
      </c>
      <c r="J6" s="47">
        <v>90</v>
      </c>
      <c r="K6" s="47">
        <v>90</v>
      </c>
      <c r="L6" s="47">
        <v>95</v>
      </c>
      <c r="M6" s="48">
        <v>90</v>
      </c>
      <c r="N6" s="47">
        <v>80</v>
      </c>
      <c r="O6" s="47">
        <v>80</v>
      </c>
      <c r="P6" s="47">
        <v>60</v>
      </c>
      <c r="Q6" s="47">
        <v>70</v>
      </c>
      <c r="R6" s="47">
        <v>100</v>
      </c>
      <c r="S6" s="47">
        <v>60</v>
      </c>
      <c r="T6" s="47">
        <v>80</v>
      </c>
      <c r="U6" s="47">
        <v>30</v>
      </c>
      <c r="V6" s="47">
        <v>30</v>
      </c>
      <c r="W6" s="47">
        <v>70</v>
      </c>
      <c r="X6" s="47">
        <v>80</v>
      </c>
      <c r="Y6" s="47">
        <v>40</v>
      </c>
      <c r="Z6" s="47">
        <v>40</v>
      </c>
      <c r="AA6" s="47">
        <v>70</v>
      </c>
      <c r="AB6" s="47">
        <v>30</v>
      </c>
      <c r="AC6" s="47">
        <v>70</v>
      </c>
      <c r="AD6" s="47">
        <v>50</v>
      </c>
      <c r="AE6" s="47">
        <v>70</v>
      </c>
      <c r="AF6" s="47">
        <v>40</v>
      </c>
      <c r="AG6" s="47">
        <v>80</v>
      </c>
      <c r="AH6" s="47">
        <v>100</v>
      </c>
      <c r="AI6" s="47">
        <v>100</v>
      </c>
      <c r="AJ6" s="40">
        <v>90</v>
      </c>
      <c r="AK6" s="40">
        <v>100</v>
      </c>
      <c r="AL6" s="215">
        <f t="shared" si="0"/>
        <v>0.70454545454545459</v>
      </c>
    </row>
    <row r="7" spans="1:38" ht="15.75" x14ac:dyDescent="0.25">
      <c r="A7" s="319"/>
      <c r="B7" s="1">
        <v>4</v>
      </c>
      <c r="C7" s="201" t="s">
        <v>154</v>
      </c>
      <c r="D7" s="263"/>
      <c r="E7" s="46">
        <v>80</v>
      </c>
      <c r="F7" s="47">
        <v>60</v>
      </c>
      <c r="G7" s="47">
        <v>70</v>
      </c>
      <c r="H7" s="47">
        <v>70</v>
      </c>
      <c r="I7" s="47">
        <v>70</v>
      </c>
      <c r="J7" s="47">
        <v>70</v>
      </c>
      <c r="K7" s="47">
        <v>70</v>
      </c>
      <c r="L7" s="47">
        <v>80</v>
      </c>
      <c r="M7" s="47">
        <v>80</v>
      </c>
      <c r="N7" s="47">
        <v>80</v>
      </c>
      <c r="O7" s="47">
        <v>80</v>
      </c>
      <c r="P7" s="47">
        <v>60</v>
      </c>
      <c r="Q7" s="47">
        <v>70</v>
      </c>
      <c r="R7" s="47">
        <v>90</v>
      </c>
      <c r="S7" s="47">
        <v>60</v>
      </c>
      <c r="T7" s="47">
        <v>90</v>
      </c>
      <c r="U7" s="47">
        <v>30</v>
      </c>
      <c r="V7" s="47">
        <v>30</v>
      </c>
      <c r="W7" s="47">
        <v>70</v>
      </c>
      <c r="X7" s="47">
        <v>80</v>
      </c>
      <c r="Y7" s="47">
        <v>70</v>
      </c>
      <c r="Z7" s="47">
        <v>60</v>
      </c>
      <c r="AA7" s="47">
        <v>70</v>
      </c>
      <c r="AB7" s="47">
        <v>30</v>
      </c>
      <c r="AC7" s="47">
        <v>60</v>
      </c>
      <c r="AD7" s="47">
        <v>50</v>
      </c>
      <c r="AE7" s="47">
        <v>70</v>
      </c>
      <c r="AF7" s="47">
        <v>40</v>
      </c>
      <c r="AG7" s="47">
        <v>70</v>
      </c>
      <c r="AH7" s="47">
        <v>80</v>
      </c>
      <c r="AI7" s="47">
        <v>90</v>
      </c>
      <c r="AJ7" s="40">
        <v>80</v>
      </c>
      <c r="AK7" s="40">
        <v>90</v>
      </c>
      <c r="AL7" s="215">
        <f t="shared" si="0"/>
        <v>0.68181818181818188</v>
      </c>
    </row>
    <row r="8" spans="1:38" ht="15.75" x14ac:dyDescent="0.25">
      <c r="A8" s="319"/>
      <c r="B8" s="1">
        <v>5</v>
      </c>
      <c r="C8" s="201" t="s">
        <v>155</v>
      </c>
      <c r="D8" s="263"/>
      <c r="E8" s="46">
        <v>70</v>
      </c>
      <c r="F8" s="47">
        <v>60</v>
      </c>
      <c r="G8" s="47">
        <v>70</v>
      </c>
      <c r="H8" s="47">
        <v>70</v>
      </c>
      <c r="I8" s="47">
        <v>70</v>
      </c>
      <c r="J8" s="47">
        <v>80</v>
      </c>
      <c r="K8" s="47">
        <v>80</v>
      </c>
      <c r="L8" s="47">
        <v>80</v>
      </c>
      <c r="M8" s="47">
        <v>80</v>
      </c>
      <c r="N8" s="47">
        <v>80</v>
      </c>
      <c r="O8" s="47">
        <v>80</v>
      </c>
      <c r="P8" s="47">
        <v>60</v>
      </c>
      <c r="Q8" s="47">
        <v>70</v>
      </c>
      <c r="R8" s="47">
        <v>90</v>
      </c>
      <c r="S8" s="47">
        <v>60</v>
      </c>
      <c r="T8" s="47">
        <v>70</v>
      </c>
      <c r="U8" s="47">
        <v>30</v>
      </c>
      <c r="V8" s="47">
        <v>30</v>
      </c>
      <c r="W8" s="47">
        <v>70</v>
      </c>
      <c r="X8" s="47">
        <v>80</v>
      </c>
      <c r="Y8" s="47">
        <v>70</v>
      </c>
      <c r="Z8" s="47">
        <v>50</v>
      </c>
      <c r="AA8" s="47">
        <v>70</v>
      </c>
      <c r="AB8" s="47">
        <v>30</v>
      </c>
      <c r="AC8" s="47">
        <v>70</v>
      </c>
      <c r="AD8" s="47">
        <v>50</v>
      </c>
      <c r="AE8" s="47">
        <v>70</v>
      </c>
      <c r="AF8" s="47">
        <v>40</v>
      </c>
      <c r="AG8" s="47">
        <v>80</v>
      </c>
      <c r="AH8" s="47">
        <v>90</v>
      </c>
      <c r="AI8" s="47">
        <v>90</v>
      </c>
      <c r="AJ8" s="40">
        <v>90</v>
      </c>
      <c r="AK8" s="40">
        <v>100</v>
      </c>
      <c r="AL8" s="215">
        <f t="shared" si="0"/>
        <v>0.69090909090909092</v>
      </c>
    </row>
    <row r="9" spans="1:38" ht="16.5" thickBot="1" x14ac:dyDescent="0.3">
      <c r="A9" s="320"/>
      <c r="B9" s="1">
        <v>6</v>
      </c>
      <c r="C9" s="201" t="s">
        <v>156</v>
      </c>
      <c r="D9" s="264"/>
      <c r="E9" s="46">
        <v>70</v>
      </c>
      <c r="F9" s="47">
        <v>60</v>
      </c>
      <c r="G9" s="47">
        <v>70</v>
      </c>
      <c r="H9" s="47">
        <v>60</v>
      </c>
      <c r="I9" s="47">
        <v>60</v>
      </c>
      <c r="J9" s="47">
        <v>60</v>
      </c>
      <c r="K9" s="47">
        <v>70</v>
      </c>
      <c r="L9" s="47">
        <v>80</v>
      </c>
      <c r="M9" s="47">
        <v>70</v>
      </c>
      <c r="N9" s="47">
        <v>70</v>
      </c>
      <c r="O9" s="47">
        <v>80</v>
      </c>
      <c r="P9" s="47">
        <v>60</v>
      </c>
      <c r="Q9" s="47">
        <v>70</v>
      </c>
      <c r="R9" s="47">
        <v>90</v>
      </c>
      <c r="S9" s="47">
        <v>60</v>
      </c>
      <c r="T9" s="47">
        <v>70</v>
      </c>
      <c r="U9" s="47">
        <v>30</v>
      </c>
      <c r="V9" s="47">
        <v>30</v>
      </c>
      <c r="W9" s="47">
        <v>70</v>
      </c>
      <c r="X9" s="47">
        <v>80</v>
      </c>
      <c r="Y9" s="47">
        <v>60</v>
      </c>
      <c r="Z9" s="47">
        <v>50</v>
      </c>
      <c r="AA9" s="47">
        <v>60</v>
      </c>
      <c r="AB9" s="47">
        <v>30</v>
      </c>
      <c r="AC9" s="47">
        <v>60</v>
      </c>
      <c r="AD9" s="47">
        <v>50</v>
      </c>
      <c r="AE9" s="47">
        <v>70</v>
      </c>
      <c r="AF9" s="47">
        <v>40</v>
      </c>
      <c r="AG9" s="47">
        <v>70</v>
      </c>
      <c r="AH9" s="47">
        <v>80</v>
      </c>
      <c r="AI9" s="47">
        <v>80</v>
      </c>
      <c r="AJ9" s="40">
        <v>80</v>
      </c>
      <c r="AK9" s="40">
        <v>90</v>
      </c>
      <c r="AL9" s="215">
        <f t="shared" si="0"/>
        <v>0.6454545454545455</v>
      </c>
    </row>
    <row r="10" spans="1:38" ht="15.75" x14ac:dyDescent="0.2">
      <c r="A10" s="104"/>
      <c r="B10" s="1"/>
      <c r="C10" s="237" t="s">
        <v>211</v>
      </c>
      <c r="D10" s="41"/>
      <c r="E10" s="92">
        <f>AVERAGE(E4:E9)/100</f>
        <v>0.73333333333333328</v>
      </c>
      <c r="F10" s="92">
        <f t="shared" ref="F10:AK10" si="1">AVERAGE(F4:F9)/100</f>
        <v>0.6</v>
      </c>
      <c r="G10" s="92">
        <f t="shared" si="1"/>
        <v>0.7</v>
      </c>
      <c r="H10" s="92">
        <f t="shared" si="1"/>
        <v>0.6333333333333333</v>
      </c>
      <c r="I10" s="92">
        <f t="shared" si="1"/>
        <v>0.68333333333333324</v>
      </c>
      <c r="J10" s="92">
        <f t="shared" si="1"/>
        <v>0.7</v>
      </c>
      <c r="K10" s="92">
        <f t="shared" si="1"/>
        <v>0.76666666666666672</v>
      </c>
      <c r="L10" s="92">
        <f t="shared" si="1"/>
        <v>0.80833333333333324</v>
      </c>
      <c r="M10" s="92">
        <f t="shared" si="1"/>
        <v>0.78333333333333333</v>
      </c>
      <c r="N10" s="92">
        <f t="shared" si="1"/>
        <v>0.73333333333333328</v>
      </c>
      <c r="O10" s="92">
        <f t="shared" si="1"/>
        <v>0.8</v>
      </c>
      <c r="P10" s="92">
        <f t="shared" si="1"/>
        <v>0.6</v>
      </c>
      <c r="Q10" s="92">
        <f t="shared" si="1"/>
        <v>0.7</v>
      </c>
      <c r="R10" s="92">
        <f t="shared" si="1"/>
        <v>0.8666666666666667</v>
      </c>
      <c r="S10" s="92">
        <f t="shared" si="1"/>
        <v>0.6</v>
      </c>
      <c r="T10" s="92">
        <f t="shared" si="1"/>
        <v>0.75</v>
      </c>
      <c r="U10" s="92">
        <f t="shared" si="1"/>
        <v>0.3</v>
      </c>
      <c r="V10" s="92">
        <f t="shared" si="1"/>
        <v>0.3</v>
      </c>
      <c r="W10" s="92">
        <f t="shared" si="1"/>
        <v>0.7</v>
      </c>
      <c r="X10" s="92">
        <f t="shared" si="1"/>
        <v>0.76666666666666672</v>
      </c>
      <c r="Y10" s="92">
        <f t="shared" si="1"/>
        <v>0.6166666666666667</v>
      </c>
      <c r="Z10" s="92">
        <f t="shared" si="1"/>
        <v>0.5</v>
      </c>
      <c r="AA10" s="92">
        <f t="shared" si="1"/>
        <v>0.66666666666666674</v>
      </c>
      <c r="AB10" s="92">
        <f t="shared" si="1"/>
        <v>0.3</v>
      </c>
      <c r="AC10" s="92">
        <f t="shared" si="1"/>
        <v>0.6333333333333333</v>
      </c>
      <c r="AD10" s="92">
        <f t="shared" si="1"/>
        <v>0.5</v>
      </c>
      <c r="AE10" s="92">
        <f t="shared" si="1"/>
        <v>0.7</v>
      </c>
      <c r="AF10" s="92">
        <f t="shared" si="1"/>
        <v>0.4</v>
      </c>
      <c r="AG10" s="92">
        <f t="shared" si="1"/>
        <v>0.7</v>
      </c>
      <c r="AH10" s="92">
        <f t="shared" si="1"/>
        <v>0.78333333333333333</v>
      </c>
      <c r="AI10" s="92">
        <f t="shared" si="1"/>
        <v>0.85</v>
      </c>
      <c r="AJ10" s="92">
        <f t="shared" si="1"/>
        <v>0.81666666666666676</v>
      </c>
      <c r="AK10" s="92">
        <f t="shared" si="1"/>
        <v>0.95</v>
      </c>
      <c r="AL10" s="216">
        <f>AVERAGE(AL4:AL9)</f>
        <v>0.66489898989898999</v>
      </c>
    </row>
    <row r="11" spans="1:38" ht="16.5" thickBot="1" x14ac:dyDescent="0.3">
      <c r="A11" s="104"/>
      <c r="B11" s="1"/>
      <c r="C11" s="238" t="s">
        <v>213</v>
      </c>
      <c r="D11" s="41"/>
      <c r="E11" s="76">
        <f t="shared" ref="E11:AK11" si="2">AVERAGE(E5,E7,E8)/100</f>
        <v>0.7</v>
      </c>
      <c r="F11" s="76">
        <f t="shared" si="2"/>
        <v>0.6</v>
      </c>
      <c r="G11" s="76">
        <f t="shared" si="2"/>
        <v>0.7</v>
      </c>
      <c r="H11" s="76">
        <f t="shared" si="2"/>
        <v>0.66666666666666674</v>
      </c>
      <c r="I11" s="76">
        <f t="shared" si="2"/>
        <v>0.7</v>
      </c>
      <c r="J11" s="76">
        <f t="shared" si="2"/>
        <v>0.66666666666666674</v>
      </c>
      <c r="K11" s="76">
        <f t="shared" si="2"/>
        <v>0.73333333333333328</v>
      </c>
      <c r="L11" s="76">
        <f t="shared" si="2"/>
        <v>0.76666666666666672</v>
      </c>
      <c r="M11" s="76">
        <f t="shared" si="2"/>
        <v>0.76666666666666672</v>
      </c>
      <c r="N11" s="76">
        <f t="shared" si="2"/>
        <v>0.73333333333333328</v>
      </c>
      <c r="O11" s="76">
        <f t="shared" si="2"/>
        <v>0.8</v>
      </c>
      <c r="P11" s="76">
        <f t="shared" si="2"/>
        <v>0.6</v>
      </c>
      <c r="Q11" s="76">
        <f t="shared" si="2"/>
        <v>0.7</v>
      </c>
      <c r="R11" s="76">
        <f t="shared" si="2"/>
        <v>0.83333333333333326</v>
      </c>
      <c r="S11" s="76">
        <f t="shared" si="2"/>
        <v>0.6</v>
      </c>
      <c r="T11" s="76">
        <f t="shared" si="2"/>
        <v>0.76666666666666672</v>
      </c>
      <c r="U11" s="76">
        <f t="shared" si="2"/>
        <v>0.3</v>
      </c>
      <c r="V11" s="76">
        <f t="shared" si="2"/>
        <v>0.3</v>
      </c>
      <c r="W11" s="76">
        <f t="shared" si="2"/>
        <v>0.7</v>
      </c>
      <c r="X11" s="76">
        <f t="shared" si="2"/>
        <v>0.76666666666666672</v>
      </c>
      <c r="Y11" s="76">
        <f t="shared" si="2"/>
        <v>0.7</v>
      </c>
      <c r="Z11" s="76">
        <f t="shared" si="2"/>
        <v>0.53333333333333333</v>
      </c>
      <c r="AA11" s="76">
        <f t="shared" si="2"/>
        <v>0.7</v>
      </c>
      <c r="AB11" s="76">
        <f t="shared" si="2"/>
        <v>0.3</v>
      </c>
      <c r="AC11" s="76">
        <f t="shared" si="2"/>
        <v>0.6333333333333333</v>
      </c>
      <c r="AD11" s="76">
        <f t="shared" si="2"/>
        <v>0.5</v>
      </c>
      <c r="AE11" s="76">
        <f t="shared" si="2"/>
        <v>0.7</v>
      </c>
      <c r="AF11" s="76">
        <f t="shared" si="2"/>
        <v>0.4</v>
      </c>
      <c r="AG11" s="76">
        <f t="shared" si="2"/>
        <v>0.7</v>
      </c>
      <c r="AH11" s="76">
        <f t="shared" si="2"/>
        <v>0.73333333333333328</v>
      </c>
      <c r="AI11" s="76">
        <f t="shared" si="2"/>
        <v>0.83333333333333326</v>
      </c>
      <c r="AJ11" s="76">
        <f t="shared" si="2"/>
        <v>0.8</v>
      </c>
      <c r="AK11" s="76">
        <f t="shared" si="2"/>
        <v>0.96666666666666667</v>
      </c>
      <c r="AL11" s="217">
        <f>AVERAGE(AL5,AL7,AL8)</f>
        <v>0.66363636363636369</v>
      </c>
    </row>
    <row r="12" spans="1:38" ht="15.75" x14ac:dyDescent="0.25">
      <c r="A12" s="318" t="s">
        <v>198</v>
      </c>
      <c r="B12" s="1">
        <v>7</v>
      </c>
      <c r="C12" s="201" t="s">
        <v>157</v>
      </c>
      <c r="D12" s="262" t="s">
        <v>219</v>
      </c>
      <c r="E12" s="44">
        <v>30</v>
      </c>
      <c r="F12" s="45">
        <v>30</v>
      </c>
      <c r="G12" s="44">
        <v>40</v>
      </c>
      <c r="H12" s="45">
        <v>40</v>
      </c>
      <c r="I12" s="45">
        <v>30</v>
      </c>
      <c r="J12" s="45">
        <v>40</v>
      </c>
      <c r="K12" s="45">
        <v>60</v>
      </c>
      <c r="L12" s="45">
        <v>70</v>
      </c>
      <c r="M12" s="45">
        <v>40</v>
      </c>
      <c r="N12" s="45">
        <v>30</v>
      </c>
      <c r="O12" s="45">
        <v>40</v>
      </c>
      <c r="P12" s="45">
        <v>40</v>
      </c>
      <c r="Q12" s="45">
        <v>50</v>
      </c>
      <c r="R12" s="45">
        <v>50</v>
      </c>
      <c r="S12" s="45">
        <v>40</v>
      </c>
      <c r="T12" s="45">
        <v>30</v>
      </c>
      <c r="U12" s="45">
        <v>30</v>
      </c>
      <c r="V12" s="45">
        <v>20</v>
      </c>
      <c r="W12" s="45">
        <v>40</v>
      </c>
      <c r="X12" s="45">
        <v>40</v>
      </c>
      <c r="Y12" s="45">
        <v>30</v>
      </c>
      <c r="Z12" s="45">
        <v>30</v>
      </c>
      <c r="AA12" s="45">
        <v>40</v>
      </c>
      <c r="AB12" s="45">
        <v>20</v>
      </c>
      <c r="AC12" s="45">
        <v>40</v>
      </c>
      <c r="AD12" s="45">
        <v>40</v>
      </c>
      <c r="AE12" s="45">
        <v>30</v>
      </c>
      <c r="AF12" s="45">
        <v>10</v>
      </c>
      <c r="AG12" s="45">
        <v>60</v>
      </c>
      <c r="AH12" s="45">
        <v>70</v>
      </c>
      <c r="AI12" s="45">
        <v>60</v>
      </c>
      <c r="AJ12" s="37">
        <v>60</v>
      </c>
      <c r="AK12" s="37">
        <v>50</v>
      </c>
      <c r="AL12" s="215">
        <f t="shared" ref="AL12:AL17" si="3">AVERAGE(E12:AK12)/100</f>
        <v>0.40303030303030307</v>
      </c>
    </row>
    <row r="13" spans="1:38" ht="15.75" customHeight="1" x14ac:dyDescent="0.25">
      <c r="A13" s="319"/>
      <c r="B13" s="1">
        <v>8</v>
      </c>
      <c r="C13" s="201" t="s">
        <v>162</v>
      </c>
      <c r="D13" s="263"/>
      <c r="E13" s="46">
        <v>50</v>
      </c>
      <c r="F13" s="47">
        <v>40</v>
      </c>
      <c r="G13" s="46">
        <v>50</v>
      </c>
      <c r="H13" s="47">
        <v>40</v>
      </c>
      <c r="I13" s="47">
        <v>40</v>
      </c>
      <c r="J13" s="47">
        <v>40</v>
      </c>
      <c r="K13" s="47">
        <v>60</v>
      </c>
      <c r="L13" s="47">
        <v>70</v>
      </c>
      <c r="M13" s="47">
        <v>50</v>
      </c>
      <c r="N13" s="47">
        <v>40</v>
      </c>
      <c r="O13" s="47">
        <v>50</v>
      </c>
      <c r="P13" s="47">
        <v>40</v>
      </c>
      <c r="Q13" s="47">
        <v>50</v>
      </c>
      <c r="R13" s="47">
        <v>50</v>
      </c>
      <c r="S13" s="47">
        <v>40</v>
      </c>
      <c r="T13" s="47">
        <v>30</v>
      </c>
      <c r="U13" s="47">
        <v>30</v>
      </c>
      <c r="V13" s="47">
        <v>20</v>
      </c>
      <c r="W13" s="47">
        <v>30</v>
      </c>
      <c r="X13" s="47">
        <v>40</v>
      </c>
      <c r="Y13" s="47">
        <v>40</v>
      </c>
      <c r="Z13" s="47">
        <v>40</v>
      </c>
      <c r="AA13" s="47">
        <v>50</v>
      </c>
      <c r="AB13" s="47">
        <v>20</v>
      </c>
      <c r="AC13" s="47">
        <v>50</v>
      </c>
      <c r="AD13" s="47">
        <v>40</v>
      </c>
      <c r="AE13" s="47">
        <v>30</v>
      </c>
      <c r="AF13" s="47">
        <v>10</v>
      </c>
      <c r="AG13" s="47">
        <v>60</v>
      </c>
      <c r="AH13" s="47">
        <v>70</v>
      </c>
      <c r="AI13" s="47">
        <v>70</v>
      </c>
      <c r="AJ13" s="40">
        <v>70</v>
      </c>
      <c r="AK13" s="40">
        <v>70</v>
      </c>
      <c r="AL13" s="215">
        <f t="shared" si="3"/>
        <v>0.44848484848484849</v>
      </c>
    </row>
    <row r="14" spans="1:38" ht="15.75" customHeight="1" x14ac:dyDescent="0.25">
      <c r="A14" s="319"/>
      <c r="B14" s="1">
        <v>9</v>
      </c>
      <c r="C14" s="201" t="s">
        <v>158</v>
      </c>
      <c r="D14" s="263"/>
      <c r="E14" s="46">
        <v>40</v>
      </c>
      <c r="F14" s="47">
        <v>30</v>
      </c>
      <c r="G14" s="46">
        <v>40</v>
      </c>
      <c r="H14" s="47">
        <v>40</v>
      </c>
      <c r="I14" s="47">
        <v>40</v>
      </c>
      <c r="J14" s="47">
        <v>40</v>
      </c>
      <c r="K14" s="47">
        <v>60</v>
      </c>
      <c r="L14" s="47">
        <v>70</v>
      </c>
      <c r="M14" s="48">
        <v>40</v>
      </c>
      <c r="N14" s="47">
        <v>30</v>
      </c>
      <c r="O14" s="47">
        <v>40</v>
      </c>
      <c r="P14" s="47">
        <v>40</v>
      </c>
      <c r="Q14" s="47">
        <v>40</v>
      </c>
      <c r="R14" s="47">
        <v>40</v>
      </c>
      <c r="S14" s="47">
        <v>40</v>
      </c>
      <c r="T14" s="47">
        <v>50</v>
      </c>
      <c r="U14" s="47">
        <v>30</v>
      </c>
      <c r="V14" s="47">
        <v>20</v>
      </c>
      <c r="W14" s="47">
        <v>40</v>
      </c>
      <c r="X14" s="47">
        <v>40</v>
      </c>
      <c r="Y14" s="47">
        <v>30</v>
      </c>
      <c r="Z14" s="47">
        <v>30</v>
      </c>
      <c r="AA14" s="47">
        <v>30</v>
      </c>
      <c r="AB14" s="47">
        <v>20</v>
      </c>
      <c r="AC14" s="47">
        <v>40</v>
      </c>
      <c r="AD14" s="47">
        <v>40</v>
      </c>
      <c r="AE14" s="47">
        <v>30</v>
      </c>
      <c r="AF14" s="47">
        <v>10</v>
      </c>
      <c r="AG14" s="47">
        <v>50</v>
      </c>
      <c r="AH14" s="47">
        <v>70</v>
      </c>
      <c r="AI14" s="47">
        <v>60</v>
      </c>
      <c r="AJ14" s="40">
        <v>60</v>
      </c>
      <c r="AK14" s="40">
        <v>60</v>
      </c>
      <c r="AL14" s="215">
        <f t="shared" si="3"/>
        <v>0.40606060606060607</v>
      </c>
    </row>
    <row r="15" spans="1:38" ht="15.75" customHeight="1" x14ac:dyDescent="0.25">
      <c r="A15" s="319"/>
      <c r="B15" s="1">
        <v>10</v>
      </c>
      <c r="C15" s="201" t="s">
        <v>159</v>
      </c>
      <c r="D15" s="263"/>
      <c r="E15" s="46">
        <v>50</v>
      </c>
      <c r="F15" s="47">
        <v>40</v>
      </c>
      <c r="G15" s="46">
        <v>50</v>
      </c>
      <c r="H15" s="47">
        <v>40</v>
      </c>
      <c r="I15" s="47">
        <v>40</v>
      </c>
      <c r="J15" s="47">
        <v>50</v>
      </c>
      <c r="K15" s="47">
        <v>60</v>
      </c>
      <c r="L15" s="47">
        <v>70</v>
      </c>
      <c r="M15" s="47">
        <v>40</v>
      </c>
      <c r="N15" s="47">
        <v>40</v>
      </c>
      <c r="O15" s="47">
        <v>50</v>
      </c>
      <c r="P15" s="47">
        <v>40</v>
      </c>
      <c r="Q15" s="47">
        <v>50</v>
      </c>
      <c r="R15" s="47">
        <v>50</v>
      </c>
      <c r="S15" s="47">
        <v>40</v>
      </c>
      <c r="T15" s="47">
        <v>40</v>
      </c>
      <c r="U15" s="47">
        <v>40</v>
      </c>
      <c r="V15" s="47">
        <v>20</v>
      </c>
      <c r="W15" s="47">
        <v>40</v>
      </c>
      <c r="X15" s="47">
        <v>40</v>
      </c>
      <c r="Y15" s="47">
        <v>40</v>
      </c>
      <c r="Z15" s="47">
        <v>40</v>
      </c>
      <c r="AA15" s="47">
        <v>40</v>
      </c>
      <c r="AB15" s="47">
        <v>20</v>
      </c>
      <c r="AC15" s="47">
        <v>50</v>
      </c>
      <c r="AD15" s="47">
        <v>50</v>
      </c>
      <c r="AE15" s="47">
        <v>30</v>
      </c>
      <c r="AF15" s="47">
        <v>10</v>
      </c>
      <c r="AG15" s="47">
        <v>60</v>
      </c>
      <c r="AH15" s="47">
        <v>70</v>
      </c>
      <c r="AI15" s="47">
        <v>70</v>
      </c>
      <c r="AJ15" s="40">
        <v>70</v>
      </c>
      <c r="AK15" s="40">
        <v>70</v>
      </c>
      <c r="AL15" s="215">
        <f t="shared" si="3"/>
        <v>0.45757575757575758</v>
      </c>
    </row>
    <row r="16" spans="1:38" ht="15.75" x14ac:dyDescent="0.25">
      <c r="A16" s="319"/>
      <c r="B16" s="1">
        <v>11</v>
      </c>
      <c r="C16" s="201" t="s">
        <v>160</v>
      </c>
      <c r="D16" s="263"/>
      <c r="E16" s="46">
        <v>40</v>
      </c>
      <c r="F16" s="47">
        <v>30</v>
      </c>
      <c r="G16" s="46">
        <v>30</v>
      </c>
      <c r="H16" s="47">
        <v>40</v>
      </c>
      <c r="I16" s="47">
        <v>30</v>
      </c>
      <c r="J16" s="47">
        <v>40</v>
      </c>
      <c r="K16" s="47">
        <v>60</v>
      </c>
      <c r="L16" s="47">
        <v>70</v>
      </c>
      <c r="M16" s="47">
        <v>40</v>
      </c>
      <c r="N16" s="47">
        <v>30</v>
      </c>
      <c r="O16" s="47">
        <v>50</v>
      </c>
      <c r="P16" s="47">
        <v>40</v>
      </c>
      <c r="Q16" s="47">
        <v>40</v>
      </c>
      <c r="R16" s="47">
        <v>40</v>
      </c>
      <c r="S16" s="47">
        <v>40</v>
      </c>
      <c r="T16" s="47">
        <v>30</v>
      </c>
      <c r="U16" s="47">
        <v>30</v>
      </c>
      <c r="V16" s="47">
        <v>20</v>
      </c>
      <c r="W16" s="47">
        <v>30</v>
      </c>
      <c r="X16" s="47">
        <v>40</v>
      </c>
      <c r="Y16" s="47">
        <v>30</v>
      </c>
      <c r="Z16" s="47">
        <v>30</v>
      </c>
      <c r="AA16" s="47">
        <v>30</v>
      </c>
      <c r="AB16" s="47">
        <v>20</v>
      </c>
      <c r="AC16" s="47">
        <v>40</v>
      </c>
      <c r="AD16" s="47">
        <v>30</v>
      </c>
      <c r="AE16" s="47">
        <v>30</v>
      </c>
      <c r="AF16" s="47">
        <v>10</v>
      </c>
      <c r="AG16" s="47">
        <v>50</v>
      </c>
      <c r="AH16" s="47">
        <v>70</v>
      </c>
      <c r="AI16" s="47">
        <v>50</v>
      </c>
      <c r="AJ16" s="40">
        <v>60</v>
      </c>
      <c r="AK16" s="40">
        <v>50</v>
      </c>
      <c r="AL16" s="215">
        <f t="shared" si="3"/>
        <v>0.38484848484848483</v>
      </c>
    </row>
    <row r="17" spans="1:38" ht="16.5" thickBot="1" x14ac:dyDescent="0.3">
      <c r="A17" s="320"/>
      <c r="B17" s="1">
        <v>12</v>
      </c>
      <c r="C17" s="201" t="s">
        <v>161</v>
      </c>
      <c r="D17" s="264"/>
      <c r="E17" s="46">
        <v>40</v>
      </c>
      <c r="F17" s="47">
        <v>30</v>
      </c>
      <c r="G17" s="46">
        <v>40</v>
      </c>
      <c r="H17" s="47">
        <v>40</v>
      </c>
      <c r="I17" s="47">
        <v>40</v>
      </c>
      <c r="J17" s="47">
        <v>40</v>
      </c>
      <c r="K17" s="47">
        <v>60</v>
      </c>
      <c r="L17" s="47">
        <v>70</v>
      </c>
      <c r="M17" s="47">
        <v>40</v>
      </c>
      <c r="N17" s="47">
        <v>30</v>
      </c>
      <c r="O17" s="47">
        <v>50</v>
      </c>
      <c r="P17" s="47">
        <v>40</v>
      </c>
      <c r="Q17" s="47">
        <v>50</v>
      </c>
      <c r="R17" s="47">
        <v>50</v>
      </c>
      <c r="S17" s="47">
        <v>40</v>
      </c>
      <c r="T17" s="47">
        <v>30</v>
      </c>
      <c r="U17" s="47">
        <v>30</v>
      </c>
      <c r="V17" s="47">
        <v>20</v>
      </c>
      <c r="W17" s="47">
        <v>30</v>
      </c>
      <c r="X17" s="47">
        <v>40</v>
      </c>
      <c r="Y17" s="47">
        <v>30</v>
      </c>
      <c r="Z17" s="47">
        <v>40</v>
      </c>
      <c r="AA17" s="47">
        <v>40</v>
      </c>
      <c r="AB17" s="47">
        <v>20</v>
      </c>
      <c r="AC17" s="47">
        <v>50</v>
      </c>
      <c r="AD17" s="47">
        <v>40</v>
      </c>
      <c r="AE17" s="47">
        <v>30</v>
      </c>
      <c r="AF17" s="47">
        <v>10</v>
      </c>
      <c r="AG17" s="47">
        <v>60</v>
      </c>
      <c r="AH17" s="47">
        <v>70</v>
      </c>
      <c r="AI17" s="47">
        <v>70</v>
      </c>
      <c r="AJ17" s="40">
        <v>70</v>
      </c>
      <c r="AK17" s="40">
        <v>80</v>
      </c>
      <c r="AL17" s="215">
        <f t="shared" si="3"/>
        <v>0.4303030303030303</v>
      </c>
    </row>
    <row r="18" spans="1:38" ht="15.75" x14ac:dyDescent="0.2">
      <c r="A18" s="104"/>
      <c r="B18" s="1"/>
      <c r="C18" s="237" t="s">
        <v>211</v>
      </c>
      <c r="D18" s="41"/>
      <c r="E18" s="92">
        <f>AVERAGE(E12:E17)/100</f>
        <v>0.41666666666666663</v>
      </c>
      <c r="F18" s="92">
        <f t="shared" ref="F18:AK18" si="4">AVERAGE(F12:F17)/100</f>
        <v>0.33333333333333337</v>
      </c>
      <c r="G18" s="92">
        <f t="shared" si="4"/>
        <v>0.41666666666666663</v>
      </c>
      <c r="H18" s="92">
        <f t="shared" si="4"/>
        <v>0.4</v>
      </c>
      <c r="I18" s="92">
        <f t="shared" si="4"/>
        <v>0.36666666666666664</v>
      </c>
      <c r="J18" s="92">
        <f t="shared" si="4"/>
        <v>0.41666666666666663</v>
      </c>
      <c r="K18" s="92">
        <f t="shared" si="4"/>
        <v>0.6</v>
      </c>
      <c r="L18" s="92">
        <f t="shared" si="4"/>
        <v>0.7</v>
      </c>
      <c r="M18" s="92">
        <f t="shared" si="4"/>
        <v>0.41666666666666663</v>
      </c>
      <c r="N18" s="92">
        <f t="shared" si="4"/>
        <v>0.33333333333333337</v>
      </c>
      <c r="O18" s="92">
        <f t="shared" si="4"/>
        <v>0.46666666666666662</v>
      </c>
      <c r="P18" s="92">
        <f t="shared" si="4"/>
        <v>0.4</v>
      </c>
      <c r="Q18" s="92">
        <f t="shared" si="4"/>
        <v>0.46666666666666662</v>
      </c>
      <c r="R18" s="92">
        <f t="shared" si="4"/>
        <v>0.46666666666666662</v>
      </c>
      <c r="S18" s="92">
        <f t="shared" si="4"/>
        <v>0.4</v>
      </c>
      <c r="T18" s="92">
        <f t="shared" si="4"/>
        <v>0.35</v>
      </c>
      <c r="U18" s="92">
        <f t="shared" si="4"/>
        <v>0.31666666666666665</v>
      </c>
      <c r="V18" s="92">
        <f t="shared" si="4"/>
        <v>0.2</v>
      </c>
      <c r="W18" s="92">
        <f t="shared" si="4"/>
        <v>0.35</v>
      </c>
      <c r="X18" s="92">
        <f t="shared" si="4"/>
        <v>0.4</v>
      </c>
      <c r="Y18" s="92">
        <f t="shared" si="4"/>
        <v>0.33333333333333337</v>
      </c>
      <c r="Z18" s="92">
        <f t="shared" si="4"/>
        <v>0.35</v>
      </c>
      <c r="AA18" s="92">
        <f t="shared" si="4"/>
        <v>0.38333333333333336</v>
      </c>
      <c r="AB18" s="92">
        <f t="shared" si="4"/>
        <v>0.2</v>
      </c>
      <c r="AC18" s="92">
        <f t="shared" si="4"/>
        <v>0.45</v>
      </c>
      <c r="AD18" s="92">
        <f t="shared" si="4"/>
        <v>0.4</v>
      </c>
      <c r="AE18" s="92">
        <f t="shared" si="4"/>
        <v>0.3</v>
      </c>
      <c r="AF18" s="92">
        <f t="shared" si="4"/>
        <v>0.1</v>
      </c>
      <c r="AG18" s="92">
        <f t="shared" si="4"/>
        <v>0.56666666666666665</v>
      </c>
      <c r="AH18" s="92">
        <f t="shared" si="4"/>
        <v>0.7</v>
      </c>
      <c r="AI18" s="92">
        <f t="shared" si="4"/>
        <v>0.6333333333333333</v>
      </c>
      <c r="AJ18" s="92">
        <f t="shared" si="4"/>
        <v>0.65</v>
      </c>
      <c r="AK18" s="92">
        <f t="shared" si="4"/>
        <v>0.6333333333333333</v>
      </c>
      <c r="AL18" s="218">
        <f>AVERAGE(AL12:AL17)</f>
        <v>0.42171717171717171</v>
      </c>
    </row>
    <row r="19" spans="1:38" ht="16.5" thickBot="1" x14ac:dyDescent="0.3">
      <c r="A19" s="104"/>
      <c r="B19" s="1"/>
      <c r="C19" s="238" t="s">
        <v>214</v>
      </c>
      <c r="D19" s="41"/>
      <c r="E19" s="77">
        <f t="shared" ref="E19:AK19" si="5">AVERAGE(E13,E17)/100</f>
        <v>0.45</v>
      </c>
      <c r="F19" s="77">
        <f t="shared" si="5"/>
        <v>0.35</v>
      </c>
      <c r="G19" s="77">
        <f t="shared" si="5"/>
        <v>0.45</v>
      </c>
      <c r="H19" s="77">
        <f t="shared" si="5"/>
        <v>0.4</v>
      </c>
      <c r="I19" s="77">
        <f t="shared" si="5"/>
        <v>0.4</v>
      </c>
      <c r="J19" s="77">
        <f t="shared" si="5"/>
        <v>0.4</v>
      </c>
      <c r="K19" s="77">
        <f t="shared" si="5"/>
        <v>0.6</v>
      </c>
      <c r="L19" s="77">
        <f t="shared" si="5"/>
        <v>0.7</v>
      </c>
      <c r="M19" s="77">
        <f t="shared" si="5"/>
        <v>0.45</v>
      </c>
      <c r="N19" s="77">
        <f t="shared" si="5"/>
        <v>0.35</v>
      </c>
      <c r="O19" s="77">
        <f t="shared" si="5"/>
        <v>0.5</v>
      </c>
      <c r="P19" s="77">
        <f t="shared" si="5"/>
        <v>0.4</v>
      </c>
      <c r="Q19" s="77">
        <f t="shared" si="5"/>
        <v>0.5</v>
      </c>
      <c r="R19" s="77">
        <f t="shared" si="5"/>
        <v>0.5</v>
      </c>
      <c r="S19" s="77">
        <f t="shared" si="5"/>
        <v>0.4</v>
      </c>
      <c r="T19" s="77">
        <f t="shared" si="5"/>
        <v>0.3</v>
      </c>
      <c r="U19" s="77">
        <f t="shared" si="5"/>
        <v>0.3</v>
      </c>
      <c r="V19" s="77">
        <f t="shared" si="5"/>
        <v>0.2</v>
      </c>
      <c r="W19" s="77">
        <f t="shared" si="5"/>
        <v>0.3</v>
      </c>
      <c r="X19" s="77">
        <f t="shared" si="5"/>
        <v>0.4</v>
      </c>
      <c r="Y19" s="77">
        <f t="shared" si="5"/>
        <v>0.35</v>
      </c>
      <c r="Z19" s="77">
        <f t="shared" si="5"/>
        <v>0.4</v>
      </c>
      <c r="AA19" s="77">
        <f t="shared" si="5"/>
        <v>0.45</v>
      </c>
      <c r="AB19" s="77">
        <f t="shared" si="5"/>
        <v>0.2</v>
      </c>
      <c r="AC19" s="77">
        <f t="shared" si="5"/>
        <v>0.5</v>
      </c>
      <c r="AD19" s="77">
        <f t="shared" si="5"/>
        <v>0.4</v>
      </c>
      <c r="AE19" s="77">
        <f t="shared" si="5"/>
        <v>0.3</v>
      </c>
      <c r="AF19" s="77">
        <f t="shared" si="5"/>
        <v>0.1</v>
      </c>
      <c r="AG19" s="77">
        <f t="shared" si="5"/>
        <v>0.6</v>
      </c>
      <c r="AH19" s="77">
        <f t="shared" si="5"/>
        <v>0.7</v>
      </c>
      <c r="AI19" s="77">
        <f t="shared" si="5"/>
        <v>0.7</v>
      </c>
      <c r="AJ19" s="77">
        <f t="shared" si="5"/>
        <v>0.7</v>
      </c>
      <c r="AK19" s="77">
        <f t="shared" si="5"/>
        <v>0.75</v>
      </c>
      <c r="AL19" s="219">
        <f>AVERAGE(AL13,AL17)</f>
        <v>0.43939393939393939</v>
      </c>
    </row>
    <row r="20" spans="1:38" ht="15.75" x14ac:dyDescent="0.25">
      <c r="A20" s="318" t="s">
        <v>199</v>
      </c>
      <c r="B20" s="1">
        <v>13</v>
      </c>
      <c r="C20" s="201" t="s">
        <v>163</v>
      </c>
      <c r="D20" s="262" t="s">
        <v>220</v>
      </c>
      <c r="E20" s="44">
        <v>50</v>
      </c>
      <c r="F20" s="45">
        <v>50</v>
      </c>
      <c r="G20" s="45">
        <v>50</v>
      </c>
      <c r="H20" s="45">
        <v>50</v>
      </c>
      <c r="I20" s="45">
        <v>50</v>
      </c>
      <c r="J20" s="45">
        <v>50</v>
      </c>
      <c r="K20" s="45">
        <v>50</v>
      </c>
      <c r="L20" s="45">
        <v>40</v>
      </c>
      <c r="M20" s="45">
        <v>60</v>
      </c>
      <c r="N20" s="45">
        <v>50</v>
      </c>
      <c r="O20" s="45">
        <v>50</v>
      </c>
      <c r="P20" s="45">
        <v>60</v>
      </c>
      <c r="Q20" s="45">
        <v>50</v>
      </c>
      <c r="R20" s="45">
        <v>60</v>
      </c>
      <c r="S20" s="45">
        <v>50</v>
      </c>
      <c r="T20" s="45">
        <v>50</v>
      </c>
      <c r="U20" s="45">
        <v>60</v>
      </c>
      <c r="V20" s="45">
        <v>50</v>
      </c>
      <c r="W20" s="45">
        <v>50</v>
      </c>
      <c r="X20" s="45">
        <v>50</v>
      </c>
      <c r="Y20" s="45">
        <v>50</v>
      </c>
      <c r="Z20" s="45">
        <v>50</v>
      </c>
      <c r="AA20" s="45">
        <v>50</v>
      </c>
      <c r="AB20" s="45">
        <v>50</v>
      </c>
      <c r="AC20" s="45">
        <v>50</v>
      </c>
      <c r="AD20" s="45">
        <v>40</v>
      </c>
      <c r="AE20" s="45">
        <v>50</v>
      </c>
      <c r="AF20" s="45">
        <v>50</v>
      </c>
      <c r="AG20" s="45">
        <v>50</v>
      </c>
      <c r="AH20" s="45">
        <v>40</v>
      </c>
      <c r="AI20" s="45">
        <v>50</v>
      </c>
      <c r="AJ20" s="45">
        <v>50</v>
      </c>
      <c r="AK20" s="45">
        <v>50</v>
      </c>
      <c r="AL20" s="215">
        <f t="shared" ref="AL20:AL25" si="6">AVERAGE(E20:AK20)/100</f>
        <v>0.50303030303030305</v>
      </c>
    </row>
    <row r="21" spans="1:38" ht="15.75" x14ac:dyDescent="0.25">
      <c r="A21" s="319"/>
      <c r="B21" s="1">
        <v>14</v>
      </c>
      <c r="C21" s="201" t="s">
        <v>164</v>
      </c>
      <c r="D21" s="263"/>
      <c r="E21" s="46">
        <v>60</v>
      </c>
      <c r="F21" s="47">
        <v>60</v>
      </c>
      <c r="G21" s="47">
        <v>60</v>
      </c>
      <c r="H21" s="47">
        <v>50</v>
      </c>
      <c r="I21" s="47">
        <v>70</v>
      </c>
      <c r="J21" s="47">
        <v>50</v>
      </c>
      <c r="K21" s="47">
        <v>50</v>
      </c>
      <c r="L21" s="47">
        <v>50</v>
      </c>
      <c r="M21" s="47">
        <v>60</v>
      </c>
      <c r="N21" s="47">
        <v>50</v>
      </c>
      <c r="O21" s="47">
        <v>60</v>
      </c>
      <c r="P21" s="47">
        <v>70</v>
      </c>
      <c r="Q21" s="47">
        <v>60</v>
      </c>
      <c r="R21" s="47">
        <v>60</v>
      </c>
      <c r="S21" s="47">
        <v>60</v>
      </c>
      <c r="T21" s="47">
        <v>70</v>
      </c>
      <c r="U21" s="47">
        <v>60</v>
      </c>
      <c r="V21" s="47">
        <v>50</v>
      </c>
      <c r="W21" s="47">
        <v>50</v>
      </c>
      <c r="X21" s="47">
        <v>50</v>
      </c>
      <c r="Y21" s="47">
        <v>60</v>
      </c>
      <c r="Z21" s="47">
        <v>50</v>
      </c>
      <c r="AA21" s="47">
        <v>50</v>
      </c>
      <c r="AB21" s="47">
        <v>50</v>
      </c>
      <c r="AC21" s="47">
        <v>50</v>
      </c>
      <c r="AD21" s="47">
        <v>40</v>
      </c>
      <c r="AE21" s="47">
        <v>50</v>
      </c>
      <c r="AF21" s="47">
        <v>50</v>
      </c>
      <c r="AG21" s="47">
        <v>60</v>
      </c>
      <c r="AH21" s="47">
        <v>40</v>
      </c>
      <c r="AI21" s="47">
        <v>60</v>
      </c>
      <c r="AJ21" s="47">
        <v>70</v>
      </c>
      <c r="AK21" s="47">
        <v>50</v>
      </c>
      <c r="AL21" s="215">
        <f t="shared" si="6"/>
        <v>0.55454545454545456</v>
      </c>
    </row>
    <row r="22" spans="1:38" ht="15.75" x14ac:dyDescent="0.25">
      <c r="A22" s="319"/>
      <c r="B22" s="1">
        <v>15</v>
      </c>
      <c r="C22" s="201" t="s">
        <v>165</v>
      </c>
      <c r="D22" s="263"/>
      <c r="E22" s="46">
        <v>50</v>
      </c>
      <c r="F22" s="47">
        <v>50</v>
      </c>
      <c r="G22" s="47">
        <v>60</v>
      </c>
      <c r="H22" s="47">
        <v>50</v>
      </c>
      <c r="I22" s="47">
        <v>50</v>
      </c>
      <c r="J22" s="47">
        <v>50</v>
      </c>
      <c r="K22" s="47">
        <v>50</v>
      </c>
      <c r="L22" s="47">
        <v>50</v>
      </c>
      <c r="M22" s="47">
        <v>60</v>
      </c>
      <c r="N22" s="47">
        <v>50</v>
      </c>
      <c r="O22" s="47">
        <v>50</v>
      </c>
      <c r="P22" s="47">
        <v>60</v>
      </c>
      <c r="Q22" s="47">
        <v>50</v>
      </c>
      <c r="R22" s="47">
        <v>60</v>
      </c>
      <c r="S22" s="47">
        <v>50</v>
      </c>
      <c r="T22" s="47">
        <v>50</v>
      </c>
      <c r="U22" s="47">
        <v>60</v>
      </c>
      <c r="V22" s="47">
        <v>50</v>
      </c>
      <c r="W22" s="47">
        <v>50</v>
      </c>
      <c r="X22" s="47">
        <v>50</v>
      </c>
      <c r="Y22" s="47">
        <v>50</v>
      </c>
      <c r="Z22" s="47">
        <v>50</v>
      </c>
      <c r="AA22" s="47">
        <v>40</v>
      </c>
      <c r="AB22" s="47">
        <v>40</v>
      </c>
      <c r="AC22" s="47">
        <v>50</v>
      </c>
      <c r="AD22" s="47">
        <v>50</v>
      </c>
      <c r="AE22" s="47">
        <v>50</v>
      </c>
      <c r="AF22" s="47">
        <v>50</v>
      </c>
      <c r="AG22" s="47">
        <v>50</v>
      </c>
      <c r="AH22" s="47">
        <v>40</v>
      </c>
      <c r="AI22" s="47">
        <v>50</v>
      </c>
      <c r="AJ22" s="47">
        <v>60</v>
      </c>
      <c r="AK22" s="47">
        <v>40</v>
      </c>
      <c r="AL22" s="215">
        <f t="shared" si="6"/>
        <v>0.5060606060606061</v>
      </c>
    </row>
    <row r="23" spans="1:38" ht="15.75" customHeight="1" x14ac:dyDescent="0.25">
      <c r="A23" s="319"/>
      <c r="B23" s="1">
        <v>16</v>
      </c>
      <c r="C23" s="201" t="s">
        <v>166</v>
      </c>
      <c r="D23" s="263"/>
      <c r="E23" s="46">
        <v>70</v>
      </c>
      <c r="F23" s="47">
        <v>50</v>
      </c>
      <c r="G23" s="47">
        <v>60</v>
      </c>
      <c r="H23" s="47">
        <v>50</v>
      </c>
      <c r="I23" s="47">
        <v>60</v>
      </c>
      <c r="J23" s="47">
        <v>50</v>
      </c>
      <c r="K23" s="47">
        <v>50</v>
      </c>
      <c r="L23" s="47">
        <v>40</v>
      </c>
      <c r="M23" s="47">
        <v>50</v>
      </c>
      <c r="N23" s="47">
        <v>50</v>
      </c>
      <c r="O23" s="47">
        <v>60</v>
      </c>
      <c r="P23" s="47">
        <v>60</v>
      </c>
      <c r="Q23" s="47">
        <v>50</v>
      </c>
      <c r="R23" s="47">
        <v>60</v>
      </c>
      <c r="S23" s="47">
        <v>50</v>
      </c>
      <c r="T23" s="47">
        <v>50</v>
      </c>
      <c r="U23" s="47">
        <v>60</v>
      </c>
      <c r="V23" s="47">
        <v>60</v>
      </c>
      <c r="W23" s="47">
        <v>50</v>
      </c>
      <c r="X23" s="47">
        <v>50</v>
      </c>
      <c r="Y23" s="47">
        <v>50</v>
      </c>
      <c r="Z23" s="47">
        <v>50</v>
      </c>
      <c r="AA23" s="47">
        <v>50</v>
      </c>
      <c r="AB23" s="47">
        <v>50</v>
      </c>
      <c r="AC23" s="47">
        <v>50</v>
      </c>
      <c r="AD23" s="47">
        <v>40</v>
      </c>
      <c r="AE23" s="47">
        <v>50</v>
      </c>
      <c r="AF23" s="47">
        <v>50</v>
      </c>
      <c r="AG23" s="47">
        <v>50</v>
      </c>
      <c r="AH23" s="47">
        <v>40</v>
      </c>
      <c r="AI23" s="47">
        <v>60</v>
      </c>
      <c r="AJ23" s="47">
        <v>70</v>
      </c>
      <c r="AK23" s="47">
        <v>50</v>
      </c>
      <c r="AL23" s="215">
        <f t="shared" si="6"/>
        <v>0.52727272727272723</v>
      </c>
    </row>
    <row r="24" spans="1:38" ht="15.75" customHeight="1" x14ac:dyDescent="0.25">
      <c r="A24" s="319"/>
      <c r="B24" s="1">
        <v>17</v>
      </c>
      <c r="C24" s="201" t="s">
        <v>167</v>
      </c>
      <c r="D24" s="263"/>
      <c r="E24" s="46">
        <v>70</v>
      </c>
      <c r="F24" s="47">
        <v>60</v>
      </c>
      <c r="G24" s="47">
        <v>70</v>
      </c>
      <c r="H24" s="47">
        <v>50</v>
      </c>
      <c r="I24" s="47">
        <v>60</v>
      </c>
      <c r="J24" s="47">
        <v>50</v>
      </c>
      <c r="K24" s="47">
        <v>50</v>
      </c>
      <c r="L24" s="47">
        <v>50</v>
      </c>
      <c r="M24" s="47">
        <v>60</v>
      </c>
      <c r="N24" s="47">
        <v>50</v>
      </c>
      <c r="O24" s="47">
        <v>60</v>
      </c>
      <c r="P24" s="47">
        <v>60</v>
      </c>
      <c r="Q24" s="47">
        <v>50</v>
      </c>
      <c r="R24" s="47">
        <v>60</v>
      </c>
      <c r="S24" s="47">
        <v>60</v>
      </c>
      <c r="T24" s="47">
        <v>70</v>
      </c>
      <c r="U24" s="47">
        <v>60</v>
      </c>
      <c r="V24" s="47">
        <v>50</v>
      </c>
      <c r="W24" s="47">
        <v>50</v>
      </c>
      <c r="X24" s="47">
        <v>50</v>
      </c>
      <c r="Y24" s="47">
        <v>60</v>
      </c>
      <c r="Z24" s="47">
        <v>50</v>
      </c>
      <c r="AA24" s="47">
        <v>50</v>
      </c>
      <c r="AB24" s="47">
        <v>50</v>
      </c>
      <c r="AC24" s="47">
        <v>50</v>
      </c>
      <c r="AD24" s="47">
        <v>50</v>
      </c>
      <c r="AE24" s="47">
        <v>50</v>
      </c>
      <c r="AF24" s="47">
        <v>50</v>
      </c>
      <c r="AG24" s="47">
        <v>50</v>
      </c>
      <c r="AH24" s="47">
        <v>50</v>
      </c>
      <c r="AI24" s="47">
        <v>60</v>
      </c>
      <c r="AJ24" s="47">
        <v>60</v>
      </c>
      <c r="AK24" s="47">
        <v>50</v>
      </c>
      <c r="AL24" s="215">
        <f t="shared" si="6"/>
        <v>0.55151515151515151</v>
      </c>
    </row>
    <row r="25" spans="1:38" ht="16.5" thickBot="1" x14ac:dyDescent="0.3">
      <c r="A25" s="320"/>
      <c r="B25" s="1">
        <v>18</v>
      </c>
      <c r="C25" s="201" t="s">
        <v>168</v>
      </c>
      <c r="D25" s="264"/>
      <c r="E25" s="46">
        <v>50</v>
      </c>
      <c r="F25" s="47">
        <v>60</v>
      </c>
      <c r="G25" s="47">
        <v>60</v>
      </c>
      <c r="H25" s="47">
        <v>50</v>
      </c>
      <c r="I25" s="47">
        <v>50</v>
      </c>
      <c r="J25" s="47">
        <v>60</v>
      </c>
      <c r="K25" s="47">
        <v>50</v>
      </c>
      <c r="L25" s="47">
        <v>40</v>
      </c>
      <c r="M25" s="47">
        <v>50</v>
      </c>
      <c r="N25" s="47">
        <v>50</v>
      </c>
      <c r="O25" s="47">
        <v>50</v>
      </c>
      <c r="P25" s="47">
        <v>60</v>
      </c>
      <c r="Q25" s="47">
        <v>50</v>
      </c>
      <c r="R25" s="47">
        <v>60</v>
      </c>
      <c r="S25" s="47">
        <v>60</v>
      </c>
      <c r="T25" s="47">
        <v>50</v>
      </c>
      <c r="U25" s="47">
        <v>50</v>
      </c>
      <c r="V25" s="47">
        <v>50</v>
      </c>
      <c r="W25" s="47">
        <v>50</v>
      </c>
      <c r="X25" s="47">
        <v>50</v>
      </c>
      <c r="Y25" s="47">
        <v>50</v>
      </c>
      <c r="Z25" s="47">
        <v>50</v>
      </c>
      <c r="AA25" s="47">
        <v>50</v>
      </c>
      <c r="AB25" s="47">
        <v>40</v>
      </c>
      <c r="AC25" s="47">
        <v>50</v>
      </c>
      <c r="AD25" s="47">
        <v>40</v>
      </c>
      <c r="AE25" s="47">
        <v>50</v>
      </c>
      <c r="AF25" s="47">
        <v>60</v>
      </c>
      <c r="AG25" s="47">
        <v>50</v>
      </c>
      <c r="AH25" s="47">
        <v>40</v>
      </c>
      <c r="AI25" s="47">
        <v>50</v>
      </c>
      <c r="AJ25" s="47">
        <v>50</v>
      </c>
      <c r="AK25" s="47">
        <v>50</v>
      </c>
      <c r="AL25" s="215">
        <f t="shared" si="6"/>
        <v>0.50909090909090904</v>
      </c>
    </row>
    <row r="26" spans="1:38" ht="15.75" x14ac:dyDescent="0.2">
      <c r="A26" s="104"/>
      <c r="B26" s="1"/>
      <c r="C26" s="237" t="s">
        <v>211</v>
      </c>
      <c r="D26" s="41"/>
      <c r="E26" s="92">
        <f>AVERAGE(E20:E25)/100</f>
        <v>0.58333333333333337</v>
      </c>
      <c r="F26" s="92">
        <f t="shared" ref="F26:AK26" si="7">AVERAGE(F20:F25)/100</f>
        <v>0.55000000000000004</v>
      </c>
      <c r="G26" s="92">
        <f t="shared" si="7"/>
        <v>0.6</v>
      </c>
      <c r="H26" s="92">
        <f t="shared" si="7"/>
        <v>0.5</v>
      </c>
      <c r="I26" s="92">
        <f t="shared" si="7"/>
        <v>0.56666666666666665</v>
      </c>
      <c r="J26" s="92">
        <f t="shared" si="7"/>
        <v>0.51666666666666661</v>
      </c>
      <c r="K26" s="92">
        <f t="shared" si="7"/>
        <v>0.5</v>
      </c>
      <c r="L26" s="92">
        <f t="shared" si="7"/>
        <v>0.45</v>
      </c>
      <c r="M26" s="92">
        <f t="shared" si="7"/>
        <v>0.56666666666666665</v>
      </c>
      <c r="N26" s="92">
        <f t="shared" si="7"/>
        <v>0.5</v>
      </c>
      <c r="O26" s="92">
        <f t="shared" si="7"/>
        <v>0.55000000000000004</v>
      </c>
      <c r="P26" s="92">
        <f t="shared" si="7"/>
        <v>0.6166666666666667</v>
      </c>
      <c r="Q26" s="92">
        <f t="shared" si="7"/>
        <v>0.51666666666666661</v>
      </c>
      <c r="R26" s="92">
        <f t="shared" si="7"/>
        <v>0.6</v>
      </c>
      <c r="S26" s="92">
        <f t="shared" si="7"/>
        <v>0.55000000000000004</v>
      </c>
      <c r="T26" s="92">
        <f t="shared" si="7"/>
        <v>0.56666666666666665</v>
      </c>
      <c r="U26" s="92">
        <f t="shared" si="7"/>
        <v>0.58333333333333337</v>
      </c>
      <c r="V26" s="92">
        <f t="shared" si="7"/>
        <v>0.51666666666666661</v>
      </c>
      <c r="W26" s="92">
        <f t="shared" si="7"/>
        <v>0.5</v>
      </c>
      <c r="X26" s="92">
        <f t="shared" si="7"/>
        <v>0.5</v>
      </c>
      <c r="Y26" s="92">
        <f t="shared" si="7"/>
        <v>0.53333333333333333</v>
      </c>
      <c r="Z26" s="92">
        <f t="shared" si="7"/>
        <v>0.5</v>
      </c>
      <c r="AA26" s="92">
        <f t="shared" si="7"/>
        <v>0.48333333333333334</v>
      </c>
      <c r="AB26" s="92">
        <f t="shared" si="7"/>
        <v>0.46666666666666662</v>
      </c>
      <c r="AC26" s="92">
        <f t="shared" si="7"/>
        <v>0.5</v>
      </c>
      <c r="AD26" s="92">
        <f t="shared" si="7"/>
        <v>0.43333333333333335</v>
      </c>
      <c r="AE26" s="92">
        <f t="shared" si="7"/>
        <v>0.5</v>
      </c>
      <c r="AF26" s="92">
        <f t="shared" si="7"/>
        <v>0.51666666666666661</v>
      </c>
      <c r="AG26" s="92">
        <f t="shared" si="7"/>
        <v>0.51666666666666661</v>
      </c>
      <c r="AH26" s="92">
        <f t="shared" si="7"/>
        <v>0.41666666666666663</v>
      </c>
      <c r="AI26" s="92">
        <f t="shared" si="7"/>
        <v>0.55000000000000004</v>
      </c>
      <c r="AJ26" s="92">
        <f t="shared" si="7"/>
        <v>0.6</v>
      </c>
      <c r="AK26" s="92">
        <f t="shared" si="7"/>
        <v>0.48333333333333334</v>
      </c>
      <c r="AL26" s="218">
        <f>AVERAGE(AL20:AL25)</f>
        <v>0.52525252525252519</v>
      </c>
    </row>
    <row r="27" spans="1:38" ht="16.5" thickBot="1" x14ac:dyDescent="0.3">
      <c r="A27" s="104"/>
      <c r="B27" s="1"/>
      <c r="C27" s="238" t="s">
        <v>212</v>
      </c>
      <c r="D27" s="41"/>
      <c r="E27" s="76">
        <f t="shared" ref="E27:AK27" si="8">AVERAGE(E21)/100</f>
        <v>0.6</v>
      </c>
      <c r="F27" s="76">
        <f t="shared" si="8"/>
        <v>0.6</v>
      </c>
      <c r="G27" s="76">
        <f t="shared" si="8"/>
        <v>0.6</v>
      </c>
      <c r="H27" s="76">
        <f t="shared" si="8"/>
        <v>0.5</v>
      </c>
      <c r="I27" s="76">
        <f t="shared" si="8"/>
        <v>0.7</v>
      </c>
      <c r="J27" s="76">
        <f t="shared" si="8"/>
        <v>0.5</v>
      </c>
      <c r="K27" s="76">
        <f t="shared" si="8"/>
        <v>0.5</v>
      </c>
      <c r="L27" s="76">
        <f t="shared" si="8"/>
        <v>0.5</v>
      </c>
      <c r="M27" s="76">
        <f t="shared" si="8"/>
        <v>0.6</v>
      </c>
      <c r="N27" s="76">
        <f t="shared" si="8"/>
        <v>0.5</v>
      </c>
      <c r="O27" s="76">
        <f t="shared" si="8"/>
        <v>0.6</v>
      </c>
      <c r="P27" s="76">
        <f t="shared" si="8"/>
        <v>0.7</v>
      </c>
      <c r="Q27" s="76">
        <f t="shared" si="8"/>
        <v>0.6</v>
      </c>
      <c r="R27" s="76">
        <f t="shared" si="8"/>
        <v>0.6</v>
      </c>
      <c r="S27" s="76">
        <f t="shared" si="8"/>
        <v>0.6</v>
      </c>
      <c r="T27" s="76">
        <f t="shared" si="8"/>
        <v>0.7</v>
      </c>
      <c r="U27" s="76">
        <f t="shared" si="8"/>
        <v>0.6</v>
      </c>
      <c r="V27" s="76">
        <f t="shared" si="8"/>
        <v>0.5</v>
      </c>
      <c r="W27" s="76">
        <f t="shared" si="8"/>
        <v>0.5</v>
      </c>
      <c r="X27" s="76">
        <f t="shared" si="8"/>
        <v>0.5</v>
      </c>
      <c r="Y27" s="76">
        <f t="shared" si="8"/>
        <v>0.6</v>
      </c>
      <c r="Z27" s="76">
        <f t="shared" si="8"/>
        <v>0.5</v>
      </c>
      <c r="AA27" s="76">
        <f t="shared" si="8"/>
        <v>0.5</v>
      </c>
      <c r="AB27" s="76">
        <f t="shared" si="8"/>
        <v>0.5</v>
      </c>
      <c r="AC27" s="76">
        <f t="shared" si="8"/>
        <v>0.5</v>
      </c>
      <c r="AD27" s="76">
        <f t="shared" si="8"/>
        <v>0.4</v>
      </c>
      <c r="AE27" s="76">
        <f t="shared" si="8"/>
        <v>0.5</v>
      </c>
      <c r="AF27" s="76">
        <f t="shared" si="8"/>
        <v>0.5</v>
      </c>
      <c r="AG27" s="76">
        <f t="shared" si="8"/>
        <v>0.6</v>
      </c>
      <c r="AH27" s="76">
        <f t="shared" si="8"/>
        <v>0.4</v>
      </c>
      <c r="AI27" s="76">
        <f t="shared" si="8"/>
        <v>0.6</v>
      </c>
      <c r="AJ27" s="76">
        <f t="shared" si="8"/>
        <v>0.7</v>
      </c>
      <c r="AK27" s="76">
        <f t="shared" si="8"/>
        <v>0.5</v>
      </c>
      <c r="AL27" s="217">
        <f>AVERAGE(AL21)</f>
        <v>0.55454545454545456</v>
      </c>
    </row>
    <row r="28" spans="1:38" ht="15.75" x14ac:dyDescent="0.25">
      <c r="A28" s="318" t="s">
        <v>200</v>
      </c>
      <c r="B28" s="1">
        <v>19</v>
      </c>
      <c r="C28" s="201" t="s">
        <v>169</v>
      </c>
      <c r="D28" s="262" t="s">
        <v>220</v>
      </c>
      <c r="E28" s="44">
        <v>40</v>
      </c>
      <c r="F28" s="45">
        <v>50</v>
      </c>
      <c r="G28" s="45">
        <v>40</v>
      </c>
      <c r="H28" s="45">
        <v>40</v>
      </c>
      <c r="I28" s="45">
        <v>40</v>
      </c>
      <c r="J28" s="45">
        <v>40</v>
      </c>
      <c r="K28" s="45">
        <v>30</v>
      </c>
      <c r="L28" s="45">
        <v>50</v>
      </c>
      <c r="M28" s="45">
        <v>50</v>
      </c>
      <c r="N28" s="45">
        <v>40</v>
      </c>
      <c r="O28" s="45">
        <v>40</v>
      </c>
      <c r="P28" s="45">
        <v>40</v>
      </c>
      <c r="Q28" s="45">
        <v>40</v>
      </c>
      <c r="R28" s="45">
        <v>45</v>
      </c>
      <c r="S28" s="45">
        <v>45</v>
      </c>
      <c r="T28" s="45">
        <v>35</v>
      </c>
      <c r="U28" s="45">
        <v>35</v>
      </c>
      <c r="V28" s="45">
        <v>35</v>
      </c>
      <c r="W28" s="45">
        <v>35</v>
      </c>
      <c r="X28" s="45">
        <v>45</v>
      </c>
      <c r="Y28" s="45">
        <v>35</v>
      </c>
      <c r="Z28" s="45">
        <v>45</v>
      </c>
      <c r="AA28" s="45">
        <v>45</v>
      </c>
      <c r="AB28" s="45">
        <v>45</v>
      </c>
      <c r="AC28" s="45">
        <v>45</v>
      </c>
      <c r="AD28" s="45">
        <v>45</v>
      </c>
      <c r="AE28" s="45">
        <v>40</v>
      </c>
      <c r="AF28" s="45">
        <v>40</v>
      </c>
      <c r="AG28" s="45">
        <v>50</v>
      </c>
      <c r="AH28" s="45">
        <v>45</v>
      </c>
      <c r="AI28" s="45">
        <v>45</v>
      </c>
      <c r="AJ28" s="37">
        <v>45</v>
      </c>
      <c r="AK28" s="37">
        <v>45</v>
      </c>
      <c r="AL28" s="215">
        <f t="shared" ref="AL28:AL33" si="9">AVERAGE(E28:AK28)/100</f>
        <v>0.41969696969696968</v>
      </c>
    </row>
    <row r="29" spans="1:38" ht="15.75" x14ac:dyDescent="0.25">
      <c r="A29" s="319"/>
      <c r="B29" s="1">
        <v>20</v>
      </c>
      <c r="C29" s="201" t="s">
        <v>170</v>
      </c>
      <c r="D29" s="263"/>
      <c r="E29" s="46">
        <v>30</v>
      </c>
      <c r="F29" s="47">
        <v>40</v>
      </c>
      <c r="G29" s="47">
        <v>30</v>
      </c>
      <c r="H29" s="47">
        <v>40</v>
      </c>
      <c r="I29" s="47">
        <v>30</v>
      </c>
      <c r="J29" s="47">
        <v>30</v>
      </c>
      <c r="K29" s="47">
        <v>30</v>
      </c>
      <c r="L29" s="47">
        <v>40</v>
      </c>
      <c r="M29" s="47">
        <v>40</v>
      </c>
      <c r="N29" s="47">
        <v>30</v>
      </c>
      <c r="O29" s="47">
        <v>35</v>
      </c>
      <c r="P29" s="47">
        <v>30</v>
      </c>
      <c r="Q29" s="47">
        <v>35</v>
      </c>
      <c r="R29" s="47">
        <v>35</v>
      </c>
      <c r="S29" s="47">
        <v>35</v>
      </c>
      <c r="T29" s="47">
        <v>30</v>
      </c>
      <c r="U29" s="47">
        <v>25</v>
      </c>
      <c r="V29" s="47">
        <v>30</v>
      </c>
      <c r="W29" s="47">
        <v>35</v>
      </c>
      <c r="X29" s="47">
        <v>40</v>
      </c>
      <c r="Y29" s="47">
        <v>30</v>
      </c>
      <c r="Z29" s="47">
        <v>30</v>
      </c>
      <c r="AA29" s="47">
        <v>30</v>
      </c>
      <c r="AB29" s="47">
        <v>30</v>
      </c>
      <c r="AC29" s="47">
        <v>35</v>
      </c>
      <c r="AD29" s="47">
        <v>35</v>
      </c>
      <c r="AE29" s="47">
        <v>40</v>
      </c>
      <c r="AF29" s="47">
        <v>30</v>
      </c>
      <c r="AG29" s="47">
        <v>40</v>
      </c>
      <c r="AH29" s="47">
        <v>35</v>
      </c>
      <c r="AI29" s="47">
        <v>35</v>
      </c>
      <c r="AJ29" s="40">
        <v>35</v>
      </c>
      <c r="AK29" s="40">
        <v>30</v>
      </c>
      <c r="AL29" s="215">
        <f t="shared" si="9"/>
        <v>0.33484848484848484</v>
      </c>
    </row>
    <row r="30" spans="1:38" ht="15.75" x14ac:dyDescent="0.25">
      <c r="A30" s="319"/>
      <c r="B30" s="1">
        <v>21</v>
      </c>
      <c r="C30" s="201" t="s">
        <v>171</v>
      </c>
      <c r="D30" s="263"/>
      <c r="E30" s="46">
        <v>50</v>
      </c>
      <c r="F30" s="47">
        <v>50</v>
      </c>
      <c r="G30" s="47">
        <v>50</v>
      </c>
      <c r="H30" s="47">
        <v>50</v>
      </c>
      <c r="I30" s="47">
        <v>50</v>
      </c>
      <c r="J30" s="47">
        <v>50</v>
      </c>
      <c r="K30" s="47">
        <v>50</v>
      </c>
      <c r="L30" s="47">
        <v>50</v>
      </c>
      <c r="M30" s="48">
        <v>50</v>
      </c>
      <c r="N30" s="47">
        <v>45</v>
      </c>
      <c r="O30" s="47">
        <v>50</v>
      </c>
      <c r="P30" s="47">
        <v>35</v>
      </c>
      <c r="Q30" s="47">
        <v>45</v>
      </c>
      <c r="R30" s="47">
        <v>45</v>
      </c>
      <c r="S30" s="47">
        <v>45</v>
      </c>
      <c r="T30" s="47">
        <v>50</v>
      </c>
      <c r="U30" s="47">
        <v>35</v>
      </c>
      <c r="V30" s="47">
        <v>45</v>
      </c>
      <c r="W30" s="47">
        <v>45</v>
      </c>
      <c r="X30" s="47">
        <v>45</v>
      </c>
      <c r="Y30" s="47">
        <v>40</v>
      </c>
      <c r="Z30" s="47">
        <v>45</v>
      </c>
      <c r="AA30" s="47">
        <v>45</v>
      </c>
      <c r="AB30" s="47">
        <v>45</v>
      </c>
      <c r="AC30" s="47">
        <v>45</v>
      </c>
      <c r="AD30" s="47">
        <v>45</v>
      </c>
      <c r="AE30" s="47">
        <v>45</v>
      </c>
      <c r="AF30" s="47">
        <v>40</v>
      </c>
      <c r="AG30" s="47">
        <v>50</v>
      </c>
      <c r="AH30" s="47">
        <v>45</v>
      </c>
      <c r="AI30" s="47">
        <v>45</v>
      </c>
      <c r="AJ30" s="40">
        <v>45</v>
      </c>
      <c r="AK30" s="40">
        <v>50</v>
      </c>
      <c r="AL30" s="215">
        <f t="shared" si="9"/>
        <v>0.46060606060606063</v>
      </c>
    </row>
    <row r="31" spans="1:38" ht="15.75" x14ac:dyDescent="0.25">
      <c r="A31" s="319"/>
      <c r="B31" s="1">
        <v>22</v>
      </c>
      <c r="C31" s="201" t="s">
        <v>172</v>
      </c>
      <c r="D31" s="263"/>
      <c r="E31" s="46">
        <v>50</v>
      </c>
      <c r="F31" s="47">
        <v>50</v>
      </c>
      <c r="G31" s="47">
        <v>30</v>
      </c>
      <c r="H31" s="47">
        <v>50</v>
      </c>
      <c r="I31" s="47">
        <v>40</v>
      </c>
      <c r="J31" s="47">
        <v>30</v>
      </c>
      <c r="K31" s="47">
        <v>50</v>
      </c>
      <c r="L31" s="47">
        <v>30</v>
      </c>
      <c r="M31" s="47">
        <v>30</v>
      </c>
      <c r="N31" s="47">
        <v>35</v>
      </c>
      <c r="O31" s="47">
        <v>45</v>
      </c>
      <c r="P31" s="47">
        <v>35</v>
      </c>
      <c r="Q31" s="47">
        <v>35</v>
      </c>
      <c r="R31" s="47">
        <v>45</v>
      </c>
      <c r="S31" s="47">
        <v>45</v>
      </c>
      <c r="T31" s="47">
        <v>50</v>
      </c>
      <c r="U31" s="47">
        <v>35</v>
      </c>
      <c r="V31" s="47">
        <v>50</v>
      </c>
      <c r="W31" s="47">
        <v>50</v>
      </c>
      <c r="X31" s="47">
        <v>45</v>
      </c>
      <c r="Y31" s="47">
        <v>40</v>
      </c>
      <c r="Z31" s="47">
        <v>30</v>
      </c>
      <c r="AA31" s="47">
        <v>45</v>
      </c>
      <c r="AB31" s="47">
        <v>30</v>
      </c>
      <c r="AC31" s="47">
        <v>35</v>
      </c>
      <c r="AD31" s="47">
        <v>25</v>
      </c>
      <c r="AE31" s="47">
        <v>45</v>
      </c>
      <c r="AF31" s="47">
        <v>40</v>
      </c>
      <c r="AG31" s="47">
        <v>25</v>
      </c>
      <c r="AH31" s="47">
        <v>25</v>
      </c>
      <c r="AI31" s="47">
        <v>25</v>
      </c>
      <c r="AJ31" s="40">
        <v>25</v>
      </c>
      <c r="AK31" s="40">
        <v>40</v>
      </c>
      <c r="AL31" s="215">
        <f t="shared" si="9"/>
        <v>0.38181818181818178</v>
      </c>
    </row>
    <row r="32" spans="1:38" ht="15.75" customHeight="1" x14ac:dyDescent="0.25">
      <c r="A32" s="319"/>
      <c r="B32" s="1">
        <v>23</v>
      </c>
      <c r="C32" s="201" t="s">
        <v>173</v>
      </c>
      <c r="D32" s="263"/>
      <c r="E32" s="46">
        <v>40</v>
      </c>
      <c r="F32" s="47">
        <v>40</v>
      </c>
      <c r="G32" s="47">
        <v>40</v>
      </c>
      <c r="H32" s="47">
        <v>40</v>
      </c>
      <c r="I32" s="47">
        <v>40</v>
      </c>
      <c r="J32" s="47">
        <v>40</v>
      </c>
      <c r="K32" s="47">
        <v>30</v>
      </c>
      <c r="L32" s="47">
        <v>40</v>
      </c>
      <c r="M32" s="47">
        <v>40</v>
      </c>
      <c r="N32" s="47">
        <v>45</v>
      </c>
      <c r="O32" s="47">
        <v>40</v>
      </c>
      <c r="P32" s="47">
        <v>35</v>
      </c>
      <c r="Q32" s="47">
        <v>35</v>
      </c>
      <c r="R32" s="47">
        <v>50</v>
      </c>
      <c r="S32" s="47">
        <v>40</v>
      </c>
      <c r="T32" s="47">
        <v>45</v>
      </c>
      <c r="U32" s="47">
        <v>30</v>
      </c>
      <c r="V32" s="47">
        <v>45</v>
      </c>
      <c r="W32" s="47">
        <v>40</v>
      </c>
      <c r="X32" s="47">
        <v>40</v>
      </c>
      <c r="Y32" s="47">
        <v>35</v>
      </c>
      <c r="Z32" s="47">
        <v>30</v>
      </c>
      <c r="AA32" s="47">
        <v>40</v>
      </c>
      <c r="AB32" s="47">
        <v>30</v>
      </c>
      <c r="AC32" s="47">
        <v>45</v>
      </c>
      <c r="AD32" s="47">
        <v>45</v>
      </c>
      <c r="AE32" s="47">
        <v>40</v>
      </c>
      <c r="AF32" s="47">
        <v>35</v>
      </c>
      <c r="AG32" s="47">
        <v>45</v>
      </c>
      <c r="AH32" s="47">
        <v>35</v>
      </c>
      <c r="AI32" s="47">
        <v>35</v>
      </c>
      <c r="AJ32" s="40">
        <v>35</v>
      </c>
      <c r="AK32" s="40">
        <v>30</v>
      </c>
      <c r="AL32" s="215">
        <f t="shared" si="9"/>
        <v>0.38636363636363635</v>
      </c>
    </row>
    <row r="33" spans="1:38" ht="15.75" customHeight="1" thickBot="1" x14ac:dyDescent="0.3">
      <c r="A33" s="320"/>
      <c r="B33" s="1">
        <v>24</v>
      </c>
      <c r="C33" s="201" t="s">
        <v>174</v>
      </c>
      <c r="D33" s="264"/>
      <c r="E33" s="46">
        <v>30</v>
      </c>
      <c r="F33" s="47">
        <v>40</v>
      </c>
      <c r="G33" s="47">
        <v>40</v>
      </c>
      <c r="H33" s="47">
        <v>40</v>
      </c>
      <c r="I33" s="47">
        <v>30</v>
      </c>
      <c r="J33" s="47">
        <v>30</v>
      </c>
      <c r="K33" s="47">
        <v>40</v>
      </c>
      <c r="L33" s="47">
        <v>30</v>
      </c>
      <c r="M33" s="47">
        <v>30</v>
      </c>
      <c r="N33" s="47">
        <v>35</v>
      </c>
      <c r="O33" s="47">
        <v>40</v>
      </c>
      <c r="P33" s="47">
        <v>25</v>
      </c>
      <c r="Q33" s="47">
        <v>25</v>
      </c>
      <c r="R33" s="47">
        <v>25</v>
      </c>
      <c r="S33" s="47">
        <v>30</v>
      </c>
      <c r="T33" s="47">
        <v>35</v>
      </c>
      <c r="U33" s="47">
        <v>30</v>
      </c>
      <c r="V33" s="47">
        <v>35</v>
      </c>
      <c r="W33" s="47">
        <v>35</v>
      </c>
      <c r="X33" s="47">
        <v>40</v>
      </c>
      <c r="Y33" s="47">
        <v>35</v>
      </c>
      <c r="Z33" s="47">
        <v>30</v>
      </c>
      <c r="AA33" s="47">
        <v>35</v>
      </c>
      <c r="AB33" s="47">
        <v>30</v>
      </c>
      <c r="AC33" s="47">
        <v>35</v>
      </c>
      <c r="AD33" s="47">
        <v>25</v>
      </c>
      <c r="AE33" s="47">
        <v>40</v>
      </c>
      <c r="AF33" s="47">
        <v>30</v>
      </c>
      <c r="AG33" s="47">
        <v>30</v>
      </c>
      <c r="AH33" s="47">
        <v>30</v>
      </c>
      <c r="AI33" s="47">
        <v>30</v>
      </c>
      <c r="AJ33" s="40">
        <v>35</v>
      </c>
      <c r="AK33" s="40">
        <v>35</v>
      </c>
      <c r="AL33" s="215">
        <f t="shared" si="9"/>
        <v>0.32878787878787874</v>
      </c>
    </row>
    <row r="34" spans="1:38" ht="15.75" customHeight="1" x14ac:dyDescent="0.2">
      <c r="A34" s="104"/>
      <c r="B34" s="1"/>
      <c r="C34" s="237" t="s">
        <v>211</v>
      </c>
      <c r="D34" s="151"/>
      <c r="E34" s="92">
        <f>AVERAGE(E28:E33)/100</f>
        <v>0.4</v>
      </c>
      <c r="F34" s="92">
        <f t="shared" ref="F34:AK34" si="10">AVERAGE(F28:F33)/100</f>
        <v>0.45</v>
      </c>
      <c r="G34" s="92">
        <f t="shared" si="10"/>
        <v>0.38333333333333336</v>
      </c>
      <c r="H34" s="92">
        <f t="shared" si="10"/>
        <v>0.43333333333333335</v>
      </c>
      <c r="I34" s="92">
        <f t="shared" si="10"/>
        <v>0.38333333333333336</v>
      </c>
      <c r="J34" s="92">
        <f t="shared" si="10"/>
        <v>0.36666666666666664</v>
      </c>
      <c r="K34" s="92">
        <f t="shared" si="10"/>
        <v>0.38333333333333336</v>
      </c>
      <c r="L34" s="92">
        <f t="shared" si="10"/>
        <v>0.4</v>
      </c>
      <c r="M34" s="92">
        <f t="shared" si="10"/>
        <v>0.4</v>
      </c>
      <c r="N34" s="92">
        <f t="shared" si="10"/>
        <v>0.38333333333333336</v>
      </c>
      <c r="O34" s="92">
        <f t="shared" si="10"/>
        <v>0.41666666666666663</v>
      </c>
      <c r="P34" s="92">
        <f t="shared" si="10"/>
        <v>0.33333333333333337</v>
      </c>
      <c r="Q34" s="92">
        <f t="shared" si="10"/>
        <v>0.35833333333333334</v>
      </c>
      <c r="R34" s="92">
        <f t="shared" si="10"/>
        <v>0.40833333333333338</v>
      </c>
      <c r="S34" s="92">
        <f t="shared" si="10"/>
        <v>0.4</v>
      </c>
      <c r="T34" s="92">
        <f t="shared" si="10"/>
        <v>0.40833333333333338</v>
      </c>
      <c r="U34" s="92">
        <f t="shared" si="10"/>
        <v>0.31666666666666665</v>
      </c>
      <c r="V34" s="92">
        <f t="shared" si="10"/>
        <v>0.4</v>
      </c>
      <c r="W34" s="92">
        <f t="shared" si="10"/>
        <v>0.4</v>
      </c>
      <c r="X34" s="92">
        <f t="shared" si="10"/>
        <v>0.42499999999999999</v>
      </c>
      <c r="Y34" s="92">
        <f t="shared" si="10"/>
        <v>0.35833333333333334</v>
      </c>
      <c r="Z34" s="92">
        <f t="shared" si="10"/>
        <v>0.35</v>
      </c>
      <c r="AA34" s="92">
        <f t="shared" si="10"/>
        <v>0.4</v>
      </c>
      <c r="AB34" s="92">
        <f t="shared" si="10"/>
        <v>0.35</v>
      </c>
      <c r="AC34" s="92">
        <f t="shared" si="10"/>
        <v>0.4</v>
      </c>
      <c r="AD34" s="92">
        <f t="shared" si="10"/>
        <v>0.36666666666666664</v>
      </c>
      <c r="AE34" s="92">
        <f t="shared" si="10"/>
        <v>0.41666666666666663</v>
      </c>
      <c r="AF34" s="92">
        <f t="shared" si="10"/>
        <v>0.35833333333333334</v>
      </c>
      <c r="AG34" s="92">
        <f t="shared" si="10"/>
        <v>0.4</v>
      </c>
      <c r="AH34" s="92">
        <f t="shared" si="10"/>
        <v>0.35833333333333334</v>
      </c>
      <c r="AI34" s="92">
        <f t="shared" si="10"/>
        <v>0.35833333333333334</v>
      </c>
      <c r="AJ34" s="92">
        <f t="shared" si="10"/>
        <v>0.36666666666666664</v>
      </c>
      <c r="AK34" s="92">
        <f t="shared" si="10"/>
        <v>0.38333333333333336</v>
      </c>
      <c r="AL34" s="218">
        <f>AVERAGE(AL28:AL33)</f>
        <v>0.38535353535353534</v>
      </c>
    </row>
    <row r="35" spans="1:38" ht="15.75" customHeight="1" thickBot="1" x14ac:dyDescent="0.3">
      <c r="A35" s="104"/>
      <c r="B35" s="1"/>
      <c r="C35" s="238" t="s">
        <v>212</v>
      </c>
      <c r="D35" s="151"/>
      <c r="E35" s="78">
        <f t="shared" ref="E35:AK35" si="11">AVERAGE(E32)/100</f>
        <v>0.4</v>
      </c>
      <c r="F35" s="78">
        <f t="shared" si="11"/>
        <v>0.4</v>
      </c>
      <c r="G35" s="78">
        <f t="shared" si="11"/>
        <v>0.4</v>
      </c>
      <c r="H35" s="78">
        <f t="shared" si="11"/>
        <v>0.4</v>
      </c>
      <c r="I35" s="78">
        <f t="shared" si="11"/>
        <v>0.4</v>
      </c>
      <c r="J35" s="78">
        <f t="shared" si="11"/>
        <v>0.4</v>
      </c>
      <c r="K35" s="78">
        <f t="shared" si="11"/>
        <v>0.3</v>
      </c>
      <c r="L35" s="78">
        <f t="shared" si="11"/>
        <v>0.4</v>
      </c>
      <c r="M35" s="78">
        <f t="shared" si="11"/>
        <v>0.4</v>
      </c>
      <c r="N35" s="78">
        <f t="shared" si="11"/>
        <v>0.45</v>
      </c>
      <c r="O35" s="78">
        <f t="shared" si="11"/>
        <v>0.4</v>
      </c>
      <c r="P35" s="78">
        <f t="shared" si="11"/>
        <v>0.35</v>
      </c>
      <c r="Q35" s="78">
        <f t="shared" si="11"/>
        <v>0.35</v>
      </c>
      <c r="R35" s="78">
        <f t="shared" si="11"/>
        <v>0.5</v>
      </c>
      <c r="S35" s="78">
        <f t="shared" si="11"/>
        <v>0.4</v>
      </c>
      <c r="T35" s="78">
        <f t="shared" si="11"/>
        <v>0.45</v>
      </c>
      <c r="U35" s="78">
        <f t="shared" si="11"/>
        <v>0.3</v>
      </c>
      <c r="V35" s="78">
        <f t="shared" si="11"/>
        <v>0.45</v>
      </c>
      <c r="W35" s="78">
        <f t="shared" si="11"/>
        <v>0.4</v>
      </c>
      <c r="X35" s="78">
        <f t="shared" si="11"/>
        <v>0.4</v>
      </c>
      <c r="Y35" s="78">
        <f t="shared" si="11"/>
        <v>0.35</v>
      </c>
      <c r="Z35" s="78">
        <f t="shared" si="11"/>
        <v>0.3</v>
      </c>
      <c r="AA35" s="78">
        <f t="shared" si="11"/>
        <v>0.4</v>
      </c>
      <c r="AB35" s="78">
        <f t="shared" si="11"/>
        <v>0.3</v>
      </c>
      <c r="AC35" s="78">
        <f t="shared" si="11"/>
        <v>0.45</v>
      </c>
      <c r="AD35" s="78">
        <f t="shared" si="11"/>
        <v>0.45</v>
      </c>
      <c r="AE35" s="78">
        <f t="shared" si="11"/>
        <v>0.4</v>
      </c>
      <c r="AF35" s="78">
        <f t="shared" si="11"/>
        <v>0.35</v>
      </c>
      <c r="AG35" s="78">
        <f t="shared" si="11"/>
        <v>0.45</v>
      </c>
      <c r="AH35" s="78">
        <f t="shared" si="11"/>
        <v>0.35</v>
      </c>
      <c r="AI35" s="78">
        <f t="shared" si="11"/>
        <v>0.35</v>
      </c>
      <c r="AJ35" s="78">
        <f t="shared" si="11"/>
        <v>0.35</v>
      </c>
      <c r="AK35" s="78">
        <f t="shared" si="11"/>
        <v>0.3</v>
      </c>
      <c r="AL35" s="220">
        <f>AVERAGE(AL32)</f>
        <v>0.38636363636363635</v>
      </c>
    </row>
    <row r="36" spans="1:38" ht="15.75" x14ac:dyDescent="0.25">
      <c r="A36" s="318" t="s">
        <v>209</v>
      </c>
      <c r="B36" s="1">
        <v>25</v>
      </c>
      <c r="C36" s="201" t="s">
        <v>139</v>
      </c>
      <c r="D36" s="262" t="s">
        <v>221</v>
      </c>
      <c r="E36" s="44">
        <v>90</v>
      </c>
      <c r="F36" s="45">
        <v>50</v>
      </c>
      <c r="G36" s="45">
        <v>50</v>
      </c>
      <c r="H36" s="45">
        <v>50</v>
      </c>
      <c r="I36" s="45">
        <v>50</v>
      </c>
      <c r="J36" s="45">
        <v>50</v>
      </c>
      <c r="K36" s="45">
        <v>70</v>
      </c>
      <c r="L36" s="45">
        <v>50</v>
      </c>
      <c r="M36" s="45">
        <v>90</v>
      </c>
      <c r="N36" s="45">
        <v>60</v>
      </c>
      <c r="O36" s="45">
        <v>70</v>
      </c>
      <c r="P36" s="45">
        <v>50</v>
      </c>
      <c r="Q36" s="45">
        <v>50</v>
      </c>
      <c r="R36" s="45">
        <v>80</v>
      </c>
      <c r="S36" s="45">
        <v>50</v>
      </c>
      <c r="T36" s="45">
        <v>50</v>
      </c>
      <c r="U36" s="45">
        <v>20</v>
      </c>
      <c r="V36" s="45">
        <v>20</v>
      </c>
      <c r="W36" s="45">
        <v>80</v>
      </c>
      <c r="X36" s="45">
        <v>90</v>
      </c>
      <c r="Y36" s="45">
        <v>90</v>
      </c>
      <c r="Z36" s="45">
        <v>90</v>
      </c>
      <c r="AA36" s="45">
        <v>90</v>
      </c>
      <c r="AB36" s="45">
        <v>90</v>
      </c>
      <c r="AC36" s="45">
        <v>60</v>
      </c>
      <c r="AD36" s="45">
        <v>60</v>
      </c>
      <c r="AE36" s="45">
        <v>60</v>
      </c>
      <c r="AF36" s="45">
        <v>60</v>
      </c>
      <c r="AG36" s="45">
        <v>60</v>
      </c>
      <c r="AH36" s="45">
        <v>60</v>
      </c>
      <c r="AI36" s="45">
        <v>60</v>
      </c>
      <c r="AJ36" s="37">
        <v>60</v>
      </c>
      <c r="AK36" s="37">
        <v>90</v>
      </c>
      <c r="AL36" s="215">
        <f t="shared" ref="AL36:AL41" si="12">AVERAGE(E36:AK36)/100</f>
        <v>0.63636363636363635</v>
      </c>
    </row>
    <row r="37" spans="1:38" ht="15.75" x14ac:dyDescent="0.25">
      <c r="A37" s="319"/>
      <c r="B37" s="1">
        <v>26</v>
      </c>
      <c r="C37" s="201" t="s">
        <v>140</v>
      </c>
      <c r="D37" s="263"/>
      <c r="E37" s="46">
        <v>90</v>
      </c>
      <c r="F37" s="47">
        <v>90</v>
      </c>
      <c r="G37" s="47">
        <v>80</v>
      </c>
      <c r="H37" s="47">
        <v>80</v>
      </c>
      <c r="I37" s="47">
        <v>80</v>
      </c>
      <c r="J37" s="47">
        <v>90</v>
      </c>
      <c r="K37" s="47">
        <v>80</v>
      </c>
      <c r="L37" s="47">
        <v>90</v>
      </c>
      <c r="M37" s="47">
        <v>90</v>
      </c>
      <c r="N37" s="47">
        <v>90</v>
      </c>
      <c r="O37" s="47">
        <v>90</v>
      </c>
      <c r="P37" s="47">
        <v>60</v>
      </c>
      <c r="Q37" s="47">
        <v>30</v>
      </c>
      <c r="R37" s="47">
        <v>90</v>
      </c>
      <c r="S37" s="47">
        <v>20</v>
      </c>
      <c r="T37" s="47">
        <v>100</v>
      </c>
      <c r="U37" s="47">
        <v>20</v>
      </c>
      <c r="V37" s="47">
        <v>70</v>
      </c>
      <c r="W37" s="47">
        <v>80</v>
      </c>
      <c r="X37" s="47">
        <v>80</v>
      </c>
      <c r="Y37" s="47">
        <v>90</v>
      </c>
      <c r="Z37" s="47">
        <v>100</v>
      </c>
      <c r="AA37" s="47">
        <v>100</v>
      </c>
      <c r="AB37" s="47">
        <v>90</v>
      </c>
      <c r="AC37" s="47">
        <v>90</v>
      </c>
      <c r="AD37" s="47">
        <v>90</v>
      </c>
      <c r="AE37" s="47">
        <v>90</v>
      </c>
      <c r="AF37" s="47">
        <v>70</v>
      </c>
      <c r="AG37" s="47">
        <v>90</v>
      </c>
      <c r="AH37" s="47">
        <v>90</v>
      </c>
      <c r="AI37" s="47">
        <v>90</v>
      </c>
      <c r="AJ37" s="40">
        <v>90</v>
      </c>
      <c r="AK37" s="40">
        <v>90</v>
      </c>
      <c r="AL37" s="215">
        <f t="shared" si="12"/>
        <v>0.80909090909090908</v>
      </c>
    </row>
    <row r="38" spans="1:38" ht="15.75" x14ac:dyDescent="0.25">
      <c r="A38" s="319"/>
      <c r="B38" s="1">
        <v>27</v>
      </c>
      <c r="C38" s="201" t="s">
        <v>141</v>
      </c>
      <c r="D38" s="263"/>
      <c r="E38" s="46">
        <v>60</v>
      </c>
      <c r="F38" s="47">
        <v>60</v>
      </c>
      <c r="G38" s="47">
        <v>60</v>
      </c>
      <c r="H38" s="47">
        <v>60</v>
      </c>
      <c r="I38" s="47">
        <v>60</v>
      </c>
      <c r="J38" s="47">
        <v>60</v>
      </c>
      <c r="K38" s="47">
        <v>60</v>
      </c>
      <c r="L38" s="47">
        <v>80</v>
      </c>
      <c r="M38" s="48">
        <v>90</v>
      </c>
      <c r="N38" s="47">
        <v>90</v>
      </c>
      <c r="O38" s="47">
        <v>90</v>
      </c>
      <c r="P38" s="47">
        <v>80</v>
      </c>
      <c r="Q38" s="47">
        <v>80</v>
      </c>
      <c r="R38" s="47">
        <v>80</v>
      </c>
      <c r="S38" s="47">
        <v>80</v>
      </c>
      <c r="T38" s="47">
        <v>80</v>
      </c>
      <c r="U38" s="47">
        <v>50</v>
      </c>
      <c r="V38" s="47">
        <v>20</v>
      </c>
      <c r="W38" s="47">
        <v>80</v>
      </c>
      <c r="X38" s="47">
        <v>80</v>
      </c>
      <c r="Y38" s="47">
        <v>90</v>
      </c>
      <c r="Z38" s="47">
        <v>90</v>
      </c>
      <c r="AA38" s="47">
        <v>70</v>
      </c>
      <c r="AB38" s="47">
        <v>50</v>
      </c>
      <c r="AC38" s="47">
        <v>80</v>
      </c>
      <c r="AD38" s="47">
        <v>80</v>
      </c>
      <c r="AE38" s="47">
        <v>80</v>
      </c>
      <c r="AF38" s="47">
        <v>80</v>
      </c>
      <c r="AG38" s="47">
        <v>80</v>
      </c>
      <c r="AH38" s="47">
        <v>80</v>
      </c>
      <c r="AI38" s="47">
        <v>90</v>
      </c>
      <c r="AJ38" s="40">
        <v>80</v>
      </c>
      <c r="AK38" s="40">
        <v>90</v>
      </c>
      <c r="AL38" s="215">
        <f t="shared" si="12"/>
        <v>0.73939393939393938</v>
      </c>
    </row>
    <row r="39" spans="1:38" ht="15.75" x14ac:dyDescent="0.25">
      <c r="A39" s="319"/>
      <c r="B39" s="1">
        <v>28</v>
      </c>
      <c r="C39" s="201" t="s">
        <v>142</v>
      </c>
      <c r="D39" s="263"/>
      <c r="E39" s="46">
        <v>90</v>
      </c>
      <c r="F39" s="47">
        <v>80</v>
      </c>
      <c r="G39" s="47">
        <v>80</v>
      </c>
      <c r="H39" s="47">
        <v>80</v>
      </c>
      <c r="I39" s="47">
        <v>80</v>
      </c>
      <c r="J39" s="47">
        <v>80</v>
      </c>
      <c r="K39" s="47">
        <v>80</v>
      </c>
      <c r="L39" s="47">
        <v>80</v>
      </c>
      <c r="M39" s="47">
        <v>80</v>
      </c>
      <c r="N39" s="47">
        <v>80</v>
      </c>
      <c r="O39" s="47">
        <v>90</v>
      </c>
      <c r="P39" s="47">
        <v>80</v>
      </c>
      <c r="Q39" s="47">
        <v>80</v>
      </c>
      <c r="R39" s="47">
        <v>50</v>
      </c>
      <c r="S39" s="47">
        <v>30</v>
      </c>
      <c r="T39" s="47">
        <v>80</v>
      </c>
      <c r="U39" s="47">
        <v>30</v>
      </c>
      <c r="V39" s="47">
        <v>60</v>
      </c>
      <c r="W39" s="47">
        <v>80</v>
      </c>
      <c r="X39" s="47">
        <v>80</v>
      </c>
      <c r="Y39" s="47">
        <v>90</v>
      </c>
      <c r="Z39" s="47">
        <v>90</v>
      </c>
      <c r="AA39" s="47">
        <v>80</v>
      </c>
      <c r="AB39" s="47">
        <v>80</v>
      </c>
      <c r="AC39" s="47">
        <v>80</v>
      </c>
      <c r="AD39" s="47">
        <v>90</v>
      </c>
      <c r="AE39" s="47">
        <v>90</v>
      </c>
      <c r="AF39" s="47">
        <v>80</v>
      </c>
      <c r="AG39" s="47">
        <v>90</v>
      </c>
      <c r="AH39" s="47">
        <v>80</v>
      </c>
      <c r="AI39" s="47">
        <v>80</v>
      </c>
      <c r="AJ39" s="40">
        <v>90</v>
      </c>
      <c r="AK39" s="40">
        <v>90</v>
      </c>
      <c r="AL39" s="215">
        <f t="shared" si="12"/>
        <v>0.78181818181818186</v>
      </c>
    </row>
    <row r="40" spans="1:38" ht="15.75" x14ac:dyDescent="0.25">
      <c r="A40" s="319"/>
      <c r="B40" s="1">
        <v>29</v>
      </c>
      <c r="C40" s="201" t="s">
        <v>143</v>
      </c>
      <c r="D40" s="263"/>
      <c r="E40" s="46">
        <v>90</v>
      </c>
      <c r="F40" s="47">
        <v>80</v>
      </c>
      <c r="G40" s="47">
        <v>70</v>
      </c>
      <c r="H40" s="47">
        <v>80</v>
      </c>
      <c r="I40" s="47">
        <v>70</v>
      </c>
      <c r="J40" s="47">
        <v>80</v>
      </c>
      <c r="K40" s="47">
        <v>80</v>
      </c>
      <c r="L40" s="47">
        <v>90</v>
      </c>
      <c r="M40" s="47">
        <v>80</v>
      </c>
      <c r="N40" s="47">
        <v>80</v>
      </c>
      <c r="O40" s="47">
        <v>80</v>
      </c>
      <c r="P40" s="47">
        <v>80</v>
      </c>
      <c r="Q40" s="47">
        <v>80</v>
      </c>
      <c r="R40" s="47">
        <v>50</v>
      </c>
      <c r="S40" s="47">
        <v>30</v>
      </c>
      <c r="T40" s="47">
        <v>80</v>
      </c>
      <c r="U40" s="47">
        <v>30</v>
      </c>
      <c r="V40" s="47">
        <v>40</v>
      </c>
      <c r="W40" s="47">
        <v>80</v>
      </c>
      <c r="X40" s="47">
        <v>80</v>
      </c>
      <c r="Y40" s="47">
        <v>90</v>
      </c>
      <c r="Z40" s="47">
        <v>90</v>
      </c>
      <c r="AA40" s="47">
        <v>80</v>
      </c>
      <c r="AB40" s="47">
        <v>80</v>
      </c>
      <c r="AC40" s="47">
        <v>75</v>
      </c>
      <c r="AD40" s="47">
        <v>85</v>
      </c>
      <c r="AE40" s="47">
        <v>80</v>
      </c>
      <c r="AF40" s="47">
        <v>70</v>
      </c>
      <c r="AG40" s="47">
        <v>90</v>
      </c>
      <c r="AH40" s="47">
        <v>80</v>
      </c>
      <c r="AI40" s="47">
        <v>90</v>
      </c>
      <c r="AJ40" s="40">
        <v>90</v>
      </c>
      <c r="AK40" s="40">
        <v>90</v>
      </c>
      <c r="AL40" s="215">
        <f t="shared" si="12"/>
        <v>0.76363636363636356</v>
      </c>
    </row>
    <row r="41" spans="1:38" ht="15.75" customHeight="1" thickBot="1" x14ac:dyDescent="0.3">
      <c r="A41" s="320"/>
      <c r="B41" s="1">
        <v>30</v>
      </c>
      <c r="C41" s="201" t="s">
        <v>144</v>
      </c>
      <c r="D41" s="264"/>
      <c r="E41" s="46">
        <v>90</v>
      </c>
      <c r="F41" s="47">
        <v>80</v>
      </c>
      <c r="G41" s="47">
        <v>70</v>
      </c>
      <c r="H41" s="47">
        <v>80</v>
      </c>
      <c r="I41" s="47">
        <v>70</v>
      </c>
      <c r="J41" s="47">
        <v>60</v>
      </c>
      <c r="K41" s="47">
        <v>60</v>
      </c>
      <c r="L41" s="47">
        <v>90</v>
      </c>
      <c r="M41" s="47">
        <v>70</v>
      </c>
      <c r="N41" s="47">
        <v>70</v>
      </c>
      <c r="O41" s="47">
        <v>60</v>
      </c>
      <c r="P41" s="47">
        <v>20</v>
      </c>
      <c r="Q41" s="47">
        <v>10</v>
      </c>
      <c r="R41" s="47">
        <v>80</v>
      </c>
      <c r="S41" s="47">
        <v>20</v>
      </c>
      <c r="T41" s="47">
        <v>70</v>
      </c>
      <c r="U41" s="47">
        <v>20</v>
      </c>
      <c r="V41" s="47">
        <v>20</v>
      </c>
      <c r="W41" s="47">
        <v>90</v>
      </c>
      <c r="X41" s="47">
        <v>80</v>
      </c>
      <c r="Y41" s="47">
        <v>90</v>
      </c>
      <c r="Z41" s="47">
        <v>90</v>
      </c>
      <c r="AA41" s="47">
        <v>90</v>
      </c>
      <c r="AB41" s="47">
        <v>90</v>
      </c>
      <c r="AC41" s="47">
        <v>70</v>
      </c>
      <c r="AD41" s="47">
        <v>70</v>
      </c>
      <c r="AE41" s="47">
        <v>80</v>
      </c>
      <c r="AF41" s="47">
        <v>60</v>
      </c>
      <c r="AG41" s="47">
        <v>90</v>
      </c>
      <c r="AH41" s="47">
        <v>70</v>
      </c>
      <c r="AI41" s="47">
        <v>90</v>
      </c>
      <c r="AJ41" s="40">
        <v>90</v>
      </c>
      <c r="AK41" s="40">
        <v>90</v>
      </c>
      <c r="AL41" s="215">
        <f t="shared" si="12"/>
        <v>0.69090909090909092</v>
      </c>
    </row>
    <row r="42" spans="1:38" ht="15.75" customHeight="1" x14ac:dyDescent="0.2">
      <c r="A42" s="104"/>
      <c r="B42" s="1"/>
      <c r="C42" s="237" t="s">
        <v>211</v>
      </c>
      <c r="D42" s="41"/>
      <c r="E42" s="93">
        <f>AVERAGE(E36:E41)/100</f>
        <v>0.85</v>
      </c>
      <c r="F42" s="93">
        <f t="shared" ref="F42:AK42" si="13">AVERAGE(F36:F41)/100</f>
        <v>0.73333333333333328</v>
      </c>
      <c r="G42" s="93">
        <f t="shared" si="13"/>
        <v>0.68333333333333324</v>
      </c>
      <c r="H42" s="93">
        <f t="shared" si="13"/>
        <v>0.71666666666666667</v>
      </c>
      <c r="I42" s="93">
        <f t="shared" si="13"/>
        <v>0.68333333333333324</v>
      </c>
      <c r="J42" s="93">
        <f t="shared" si="13"/>
        <v>0.7</v>
      </c>
      <c r="K42" s="93">
        <f t="shared" si="13"/>
        <v>0.71666666666666667</v>
      </c>
      <c r="L42" s="93">
        <f t="shared" si="13"/>
        <v>0.8</v>
      </c>
      <c r="M42" s="93">
        <f t="shared" si="13"/>
        <v>0.83333333333333326</v>
      </c>
      <c r="N42" s="93">
        <f t="shared" si="13"/>
        <v>0.78333333333333333</v>
      </c>
      <c r="O42" s="93">
        <f t="shared" si="13"/>
        <v>0.8</v>
      </c>
      <c r="P42" s="93">
        <f t="shared" si="13"/>
        <v>0.6166666666666667</v>
      </c>
      <c r="Q42" s="93">
        <f t="shared" si="13"/>
        <v>0.55000000000000004</v>
      </c>
      <c r="R42" s="93">
        <f t="shared" si="13"/>
        <v>0.71666666666666667</v>
      </c>
      <c r="S42" s="93">
        <f t="shared" si="13"/>
        <v>0.38333333333333336</v>
      </c>
      <c r="T42" s="93">
        <f t="shared" si="13"/>
        <v>0.76666666666666672</v>
      </c>
      <c r="U42" s="93">
        <f t="shared" si="13"/>
        <v>0.28333333333333333</v>
      </c>
      <c r="V42" s="93">
        <f t="shared" si="13"/>
        <v>0.38333333333333336</v>
      </c>
      <c r="W42" s="93">
        <f t="shared" si="13"/>
        <v>0.81666666666666676</v>
      </c>
      <c r="X42" s="93">
        <f t="shared" si="13"/>
        <v>0.81666666666666676</v>
      </c>
      <c r="Y42" s="93">
        <f t="shared" si="13"/>
        <v>0.9</v>
      </c>
      <c r="Z42" s="93">
        <f t="shared" si="13"/>
        <v>0.91666666666666674</v>
      </c>
      <c r="AA42" s="93">
        <f t="shared" si="13"/>
        <v>0.85</v>
      </c>
      <c r="AB42" s="93">
        <f t="shared" si="13"/>
        <v>0.8</v>
      </c>
      <c r="AC42" s="93">
        <f t="shared" si="13"/>
        <v>0.7583333333333333</v>
      </c>
      <c r="AD42" s="93">
        <f t="shared" si="13"/>
        <v>0.79166666666666674</v>
      </c>
      <c r="AE42" s="93">
        <f t="shared" si="13"/>
        <v>0.8</v>
      </c>
      <c r="AF42" s="93">
        <f t="shared" si="13"/>
        <v>0.7</v>
      </c>
      <c r="AG42" s="93">
        <f t="shared" si="13"/>
        <v>0.83333333333333326</v>
      </c>
      <c r="AH42" s="93">
        <f t="shared" si="13"/>
        <v>0.76666666666666672</v>
      </c>
      <c r="AI42" s="93">
        <f t="shared" si="13"/>
        <v>0.83333333333333326</v>
      </c>
      <c r="AJ42" s="93">
        <f t="shared" si="13"/>
        <v>0.83333333333333326</v>
      </c>
      <c r="AK42" s="93">
        <f t="shared" si="13"/>
        <v>0.9</v>
      </c>
      <c r="AL42" s="221">
        <f>AVERAGE(AL36:AL41)</f>
        <v>0.73686868686868678</v>
      </c>
    </row>
    <row r="43" spans="1:38" ht="15.75" customHeight="1" thickBot="1" x14ac:dyDescent="0.3">
      <c r="A43" s="104"/>
      <c r="B43" s="1"/>
      <c r="C43" s="238" t="s">
        <v>215</v>
      </c>
      <c r="D43" s="41"/>
      <c r="E43" s="79">
        <f t="shared" ref="E43:AK43" si="14">AVERAGE(E36,E37,E39,E41)/100</f>
        <v>0.9</v>
      </c>
      <c r="F43" s="79">
        <f t="shared" si="14"/>
        <v>0.75</v>
      </c>
      <c r="G43" s="79">
        <f t="shared" si="14"/>
        <v>0.7</v>
      </c>
      <c r="H43" s="79">
        <f t="shared" si="14"/>
        <v>0.72499999999999998</v>
      </c>
      <c r="I43" s="79">
        <f t="shared" si="14"/>
        <v>0.7</v>
      </c>
      <c r="J43" s="79">
        <f t="shared" si="14"/>
        <v>0.7</v>
      </c>
      <c r="K43" s="79">
        <f t="shared" si="14"/>
        <v>0.72499999999999998</v>
      </c>
      <c r="L43" s="79">
        <f t="shared" si="14"/>
        <v>0.77500000000000002</v>
      </c>
      <c r="M43" s="79">
        <f t="shared" si="14"/>
        <v>0.82499999999999996</v>
      </c>
      <c r="N43" s="79">
        <f t="shared" si="14"/>
        <v>0.75</v>
      </c>
      <c r="O43" s="79">
        <f t="shared" si="14"/>
        <v>0.77500000000000002</v>
      </c>
      <c r="P43" s="79">
        <f t="shared" si="14"/>
        <v>0.52500000000000002</v>
      </c>
      <c r="Q43" s="79">
        <f t="shared" si="14"/>
        <v>0.42499999999999999</v>
      </c>
      <c r="R43" s="79">
        <f t="shared" si="14"/>
        <v>0.75</v>
      </c>
      <c r="S43" s="79">
        <f t="shared" si="14"/>
        <v>0.3</v>
      </c>
      <c r="T43" s="79">
        <f t="shared" si="14"/>
        <v>0.75</v>
      </c>
      <c r="U43" s="79">
        <f t="shared" si="14"/>
        <v>0.22500000000000001</v>
      </c>
      <c r="V43" s="79">
        <f t="shared" si="14"/>
        <v>0.42499999999999999</v>
      </c>
      <c r="W43" s="79">
        <f t="shared" si="14"/>
        <v>0.82499999999999996</v>
      </c>
      <c r="X43" s="79">
        <f t="shared" si="14"/>
        <v>0.82499999999999996</v>
      </c>
      <c r="Y43" s="79">
        <f t="shared" si="14"/>
        <v>0.9</v>
      </c>
      <c r="Z43" s="79">
        <f t="shared" si="14"/>
        <v>0.92500000000000004</v>
      </c>
      <c r="AA43" s="79">
        <f t="shared" si="14"/>
        <v>0.9</v>
      </c>
      <c r="AB43" s="79">
        <f t="shared" si="14"/>
        <v>0.875</v>
      </c>
      <c r="AC43" s="79">
        <f t="shared" si="14"/>
        <v>0.75</v>
      </c>
      <c r="AD43" s="79">
        <f t="shared" si="14"/>
        <v>0.77500000000000002</v>
      </c>
      <c r="AE43" s="79">
        <f t="shared" si="14"/>
        <v>0.8</v>
      </c>
      <c r="AF43" s="79">
        <f t="shared" si="14"/>
        <v>0.67500000000000004</v>
      </c>
      <c r="AG43" s="79">
        <f t="shared" si="14"/>
        <v>0.82499999999999996</v>
      </c>
      <c r="AH43" s="79">
        <f t="shared" si="14"/>
        <v>0.75</v>
      </c>
      <c r="AI43" s="79">
        <f t="shared" si="14"/>
        <v>0.8</v>
      </c>
      <c r="AJ43" s="79">
        <f t="shared" si="14"/>
        <v>0.82499999999999996</v>
      </c>
      <c r="AK43" s="79">
        <f t="shared" si="14"/>
        <v>0.9</v>
      </c>
      <c r="AL43" s="222">
        <f>AVERAGE(AL36,AL37,AL39,AL41)</f>
        <v>0.7295454545454545</v>
      </c>
    </row>
    <row r="44" spans="1:38" ht="12.75" customHeight="1" x14ac:dyDescent="0.25">
      <c r="A44" s="318" t="s">
        <v>210</v>
      </c>
      <c r="B44" s="1">
        <v>31</v>
      </c>
      <c r="C44" s="201" t="s">
        <v>175</v>
      </c>
      <c r="D44" s="262" t="s">
        <v>221</v>
      </c>
      <c r="E44" s="24">
        <v>80</v>
      </c>
      <c r="F44" s="24">
        <v>70</v>
      </c>
      <c r="G44" s="24">
        <v>60</v>
      </c>
      <c r="H44" s="24">
        <v>70</v>
      </c>
      <c r="I44" s="24">
        <v>60</v>
      </c>
      <c r="J44" s="24">
        <v>70</v>
      </c>
      <c r="K44" s="24">
        <v>70</v>
      </c>
      <c r="L44" s="24">
        <v>80</v>
      </c>
      <c r="M44" s="24">
        <v>70</v>
      </c>
      <c r="N44" s="24">
        <v>50</v>
      </c>
      <c r="O44" s="24">
        <v>70</v>
      </c>
      <c r="P44" s="24">
        <v>20</v>
      </c>
      <c r="Q44" s="24">
        <v>35</v>
      </c>
      <c r="R44" s="24">
        <v>50</v>
      </c>
      <c r="S44" s="24">
        <v>45</v>
      </c>
      <c r="T44" s="24">
        <v>65</v>
      </c>
      <c r="U44" s="24">
        <v>30</v>
      </c>
      <c r="V44" s="24">
        <v>30</v>
      </c>
      <c r="W44" s="24">
        <v>60</v>
      </c>
      <c r="X44" s="24">
        <v>60</v>
      </c>
      <c r="Y44" s="24">
        <v>75</v>
      </c>
      <c r="Z44" s="24">
        <v>35</v>
      </c>
      <c r="AA44" s="24">
        <v>45</v>
      </c>
      <c r="AB44" s="24">
        <v>35</v>
      </c>
      <c r="AC44" s="24">
        <v>65</v>
      </c>
      <c r="AD44" s="24">
        <v>60</v>
      </c>
      <c r="AE44" s="24">
        <v>70</v>
      </c>
      <c r="AF44" s="24">
        <v>30</v>
      </c>
      <c r="AG44" s="24">
        <v>60</v>
      </c>
      <c r="AH44" s="24">
        <v>50</v>
      </c>
      <c r="AI44" s="24">
        <v>55</v>
      </c>
      <c r="AJ44" s="23">
        <v>70</v>
      </c>
      <c r="AK44" s="23">
        <v>80</v>
      </c>
      <c r="AL44" s="215">
        <f t="shared" ref="AL44:AL49" si="15">AVERAGE(E44:AK44)/100</f>
        <v>0.56818181818181823</v>
      </c>
    </row>
    <row r="45" spans="1:38" ht="15.75" x14ac:dyDescent="0.25">
      <c r="A45" s="319"/>
      <c r="B45" s="1">
        <v>32</v>
      </c>
      <c r="C45" s="201" t="s">
        <v>176</v>
      </c>
      <c r="D45" s="263"/>
      <c r="E45" s="24">
        <v>90</v>
      </c>
      <c r="F45" s="24">
        <v>70</v>
      </c>
      <c r="G45" s="24">
        <v>80</v>
      </c>
      <c r="H45" s="24">
        <v>70</v>
      </c>
      <c r="I45" s="24">
        <v>60</v>
      </c>
      <c r="J45" s="24">
        <v>80</v>
      </c>
      <c r="K45" s="24">
        <v>90</v>
      </c>
      <c r="L45" s="24">
        <v>80</v>
      </c>
      <c r="M45" s="24">
        <v>70</v>
      </c>
      <c r="N45" s="24">
        <v>50</v>
      </c>
      <c r="O45" s="24">
        <v>707</v>
      </c>
      <c r="P45" s="24">
        <v>20</v>
      </c>
      <c r="Q45" s="24">
        <v>35</v>
      </c>
      <c r="R45" s="24">
        <v>50</v>
      </c>
      <c r="S45" s="24">
        <v>45</v>
      </c>
      <c r="T45" s="24">
        <v>65</v>
      </c>
      <c r="U45" s="24">
        <v>30</v>
      </c>
      <c r="V45" s="24">
        <v>30</v>
      </c>
      <c r="W45" s="24">
        <v>60</v>
      </c>
      <c r="X45" s="24">
        <v>60</v>
      </c>
      <c r="Y45" s="24">
        <v>75</v>
      </c>
      <c r="Z45" s="24">
        <v>35</v>
      </c>
      <c r="AA45" s="24">
        <v>40</v>
      </c>
      <c r="AB45" s="24">
        <v>35</v>
      </c>
      <c r="AC45" s="24">
        <v>65</v>
      </c>
      <c r="AD45" s="24">
        <v>60</v>
      </c>
      <c r="AE45" s="24">
        <v>70</v>
      </c>
      <c r="AF45" s="24">
        <v>60</v>
      </c>
      <c r="AG45" s="24">
        <v>60</v>
      </c>
      <c r="AH45" s="24">
        <v>50</v>
      </c>
      <c r="AI45" s="24">
        <v>55</v>
      </c>
      <c r="AJ45" s="23"/>
      <c r="AK45" s="23">
        <v>80</v>
      </c>
      <c r="AL45" s="215">
        <f t="shared" si="15"/>
        <v>0.78968749999999999</v>
      </c>
    </row>
    <row r="46" spans="1:38" ht="15.75" x14ac:dyDescent="0.25">
      <c r="A46" s="319"/>
      <c r="B46" s="1">
        <v>33</v>
      </c>
      <c r="C46" s="201" t="s">
        <v>177</v>
      </c>
      <c r="D46" s="263"/>
      <c r="E46" s="24">
        <v>80</v>
      </c>
      <c r="F46" s="24">
        <v>80</v>
      </c>
      <c r="G46" s="24">
        <v>80</v>
      </c>
      <c r="H46" s="24">
        <v>60</v>
      </c>
      <c r="I46" s="24">
        <v>60</v>
      </c>
      <c r="J46" s="24">
        <v>60</v>
      </c>
      <c r="K46" s="24">
        <v>80</v>
      </c>
      <c r="L46" s="24">
        <v>80</v>
      </c>
      <c r="M46" s="24">
        <v>70</v>
      </c>
      <c r="N46" s="24">
        <v>50</v>
      </c>
      <c r="O46" s="24">
        <v>70</v>
      </c>
      <c r="P46" s="24">
        <v>20</v>
      </c>
      <c r="Q46" s="24">
        <v>35</v>
      </c>
      <c r="R46" s="24">
        <v>50</v>
      </c>
      <c r="S46" s="24">
        <v>45</v>
      </c>
      <c r="T46" s="24">
        <v>65</v>
      </c>
      <c r="U46" s="24">
        <v>30</v>
      </c>
      <c r="V46" s="24">
        <v>30</v>
      </c>
      <c r="W46" s="24">
        <v>60</v>
      </c>
      <c r="X46" s="24">
        <v>65</v>
      </c>
      <c r="Y46" s="24">
        <v>75</v>
      </c>
      <c r="Z46" s="24">
        <v>35</v>
      </c>
      <c r="AA46" s="24">
        <v>40</v>
      </c>
      <c r="AB46" s="24">
        <v>35</v>
      </c>
      <c r="AC46" s="24">
        <v>65</v>
      </c>
      <c r="AD46" s="24">
        <v>60</v>
      </c>
      <c r="AE46" s="24">
        <v>70</v>
      </c>
      <c r="AF46" s="24">
        <v>50</v>
      </c>
      <c r="AG46" s="24">
        <v>60</v>
      </c>
      <c r="AH46" s="24">
        <v>50</v>
      </c>
      <c r="AI46" s="24">
        <v>55</v>
      </c>
      <c r="AJ46" s="23">
        <v>70</v>
      </c>
      <c r="AK46" s="23">
        <v>80</v>
      </c>
      <c r="AL46" s="215">
        <f t="shared" si="15"/>
        <v>0.58030303030303032</v>
      </c>
    </row>
    <row r="47" spans="1:38" ht="15.75" x14ac:dyDescent="0.25">
      <c r="A47" s="319"/>
      <c r="B47" s="1">
        <v>34</v>
      </c>
      <c r="C47" s="201" t="s">
        <v>178</v>
      </c>
      <c r="D47" s="263"/>
      <c r="E47" s="24">
        <v>80</v>
      </c>
      <c r="F47" s="24">
        <v>70</v>
      </c>
      <c r="G47" s="24">
        <v>80</v>
      </c>
      <c r="H47" s="24">
        <v>70</v>
      </c>
      <c r="I47" s="24">
        <v>60</v>
      </c>
      <c r="J47" s="24">
        <v>60</v>
      </c>
      <c r="K47" s="24">
        <v>80</v>
      </c>
      <c r="L47" s="24">
        <v>80</v>
      </c>
      <c r="M47" s="24">
        <v>70</v>
      </c>
      <c r="N47" s="24">
        <v>50</v>
      </c>
      <c r="O47" s="24">
        <v>70</v>
      </c>
      <c r="P47" s="24">
        <v>20</v>
      </c>
      <c r="Q47" s="24">
        <v>50</v>
      </c>
      <c r="R47" s="24">
        <v>50</v>
      </c>
      <c r="S47" s="24">
        <v>45</v>
      </c>
      <c r="T47" s="24">
        <v>60</v>
      </c>
      <c r="U47" s="24">
        <v>30</v>
      </c>
      <c r="V47" s="24">
        <v>30</v>
      </c>
      <c r="W47" s="24">
        <v>60</v>
      </c>
      <c r="X47" s="24">
        <v>65</v>
      </c>
      <c r="Y47" s="24">
        <v>60</v>
      </c>
      <c r="Z47" s="24">
        <v>40</v>
      </c>
      <c r="AA47" s="24">
        <v>40</v>
      </c>
      <c r="AB47" s="24">
        <v>35</v>
      </c>
      <c r="AC47" s="24">
        <v>65</v>
      </c>
      <c r="AD47" s="24">
        <v>50</v>
      </c>
      <c r="AE47" s="24">
        <v>70</v>
      </c>
      <c r="AF47" s="24">
        <v>50</v>
      </c>
      <c r="AG47" s="24">
        <v>60</v>
      </c>
      <c r="AH47" s="24">
        <v>50</v>
      </c>
      <c r="AI47" s="24">
        <v>55</v>
      </c>
      <c r="AJ47" s="23">
        <v>80</v>
      </c>
      <c r="AK47" s="23">
        <v>80</v>
      </c>
      <c r="AL47" s="215">
        <f t="shared" si="15"/>
        <v>0.58030303030303032</v>
      </c>
    </row>
    <row r="48" spans="1:38" ht="15.75" x14ac:dyDescent="0.25">
      <c r="A48" s="319"/>
      <c r="B48" s="1">
        <v>35</v>
      </c>
      <c r="C48" s="201" t="s">
        <v>179</v>
      </c>
      <c r="D48" s="263"/>
      <c r="E48" s="24">
        <v>70</v>
      </c>
      <c r="F48" s="24">
        <v>70</v>
      </c>
      <c r="G48" s="24">
        <v>50</v>
      </c>
      <c r="H48" s="24">
        <v>70</v>
      </c>
      <c r="I48" s="24">
        <v>60</v>
      </c>
      <c r="J48" s="24">
        <v>80</v>
      </c>
      <c r="K48" s="24">
        <v>80</v>
      </c>
      <c r="L48" s="24">
        <v>80</v>
      </c>
      <c r="M48" s="24">
        <v>70</v>
      </c>
      <c r="N48" s="24">
        <v>70</v>
      </c>
      <c r="O48" s="24">
        <v>70</v>
      </c>
      <c r="P48" s="24">
        <v>20</v>
      </c>
      <c r="Q48" s="24">
        <v>50</v>
      </c>
      <c r="R48" s="24">
        <v>50</v>
      </c>
      <c r="S48" s="24">
        <v>45</v>
      </c>
      <c r="T48" s="24">
        <v>60</v>
      </c>
      <c r="U48" s="24">
        <v>30</v>
      </c>
      <c r="V48" s="24">
        <v>30</v>
      </c>
      <c r="W48" s="24">
        <v>60</v>
      </c>
      <c r="X48" s="24">
        <v>65</v>
      </c>
      <c r="Y48" s="24">
        <v>60</v>
      </c>
      <c r="Z48" s="24">
        <v>40</v>
      </c>
      <c r="AA48" s="24">
        <v>40</v>
      </c>
      <c r="AB48" s="24">
        <v>35</v>
      </c>
      <c r="AC48" s="24">
        <v>65</v>
      </c>
      <c r="AD48" s="24">
        <v>50</v>
      </c>
      <c r="AE48" s="24">
        <v>70</v>
      </c>
      <c r="AF48" s="24">
        <v>50</v>
      </c>
      <c r="AG48" s="24">
        <v>60</v>
      </c>
      <c r="AH48" s="24">
        <v>50</v>
      </c>
      <c r="AI48" s="24">
        <v>55</v>
      </c>
      <c r="AJ48" s="23">
        <v>60</v>
      </c>
      <c r="AK48" s="23">
        <v>80</v>
      </c>
      <c r="AL48" s="215">
        <f t="shared" si="15"/>
        <v>0.57424242424242422</v>
      </c>
    </row>
    <row r="49" spans="1:38" ht="16.5" thickBot="1" x14ac:dyDescent="0.3">
      <c r="A49" s="320"/>
      <c r="B49" s="1">
        <v>36</v>
      </c>
      <c r="C49" s="201" t="s">
        <v>180</v>
      </c>
      <c r="D49" s="264"/>
      <c r="E49" s="24">
        <v>90</v>
      </c>
      <c r="F49" s="24">
        <v>85</v>
      </c>
      <c r="G49" s="24">
        <v>80</v>
      </c>
      <c r="H49" s="24">
        <v>70</v>
      </c>
      <c r="I49" s="24">
        <v>60</v>
      </c>
      <c r="J49" s="24">
        <v>60</v>
      </c>
      <c r="K49" s="24">
        <v>80</v>
      </c>
      <c r="L49" s="24">
        <v>80</v>
      </c>
      <c r="M49" s="24">
        <v>80</v>
      </c>
      <c r="N49" s="24">
        <v>80</v>
      </c>
      <c r="O49" s="24">
        <v>70</v>
      </c>
      <c r="P49" s="24">
        <v>20</v>
      </c>
      <c r="Q49" s="24">
        <v>50</v>
      </c>
      <c r="R49" s="24">
        <v>50</v>
      </c>
      <c r="S49" s="24">
        <v>45</v>
      </c>
      <c r="T49" s="24">
        <v>60</v>
      </c>
      <c r="U49" s="24">
        <v>30</v>
      </c>
      <c r="V49" s="24">
        <v>30</v>
      </c>
      <c r="W49" s="24">
        <v>60</v>
      </c>
      <c r="X49" s="24">
        <v>65</v>
      </c>
      <c r="Y49" s="24">
        <v>60</v>
      </c>
      <c r="Z49" s="24">
        <v>40</v>
      </c>
      <c r="AA49" s="24">
        <v>45</v>
      </c>
      <c r="AB49" s="24">
        <v>35</v>
      </c>
      <c r="AC49" s="24">
        <v>70</v>
      </c>
      <c r="AD49" s="24">
        <v>50</v>
      </c>
      <c r="AE49" s="24">
        <v>70</v>
      </c>
      <c r="AF49" s="24">
        <v>80</v>
      </c>
      <c r="AG49" s="24">
        <v>60</v>
      </c>
      <c r="AH49" s="24">
        <v>50</v>
      </c>
      <c r="AI49" s="24">
        <v>55</v>
      </c>
      <c r="AJ49" s="23">
        <v>70</v>
      </c>
      <c r="AK49" s="23">
        <v>80</v>
      </c>
      <c r="AL49" s="215">
        <f t="shared" si="15"/>
        <v>0.60909090909090902</v>
      </c>
    </row>
    <row r="50" spans="1:38" ht="15.75" x14ac:dyDescent="0.2">
      <c r="A50" s="104"/>
      <c r="B50" s="1"/>
      <c r="C50" s="237" t="s">
        <v>211</v>
      </c>
      <c r="D50" s="127"/>
      <c r="E50" s="101">
        <f>AVERAGE(E44:E49)/100</f>
        <v>0.81666666666666676</v>
      </c>
      <c r="F50" s="101">
        <f t="shared" ref="F50:AK50" si="16">AVERAGE(F44:F49)/100</f>
        <v>0.7416666666666667</v>
      </c>
      <c r="G50" s="101">
        <f t="shared" si="16"/>
        <v>0.71666666666666667</v>
      </c>
      <c r="H50" s="101">
        <f t="shared" si="16"/>
        <v>0.68333333333333324</v>
      </c>
      <c r="I50" s="101">
        <f t="shared" si="16"/>
        <v>0.6</v>
      </c>
      <c r="J50" s="101">
        <f t="shared" si="16"/>
        <v>0.68333333333333324</v>
      </c>
      <c r="K50" s="101">
        <f t="shared" si="16"/>
        <v>0.8</v>
      </c>
      <c r="L50" s="101">
        <f t="shared" si="16"/>
        <v>0.8</v>
      </c>
      <c r="M50" s="101">
        <f t="shared" si="16"/>
        <v>0.71666666666666667</v>
      </c>
      <c r="N50" s="101">
        <f t="shared" si="16"/>
        <v>0.58333333333333337</v>
      </c>
      <c r="O50" s="101">
        <f t="shared" si="16"/>
        <v>1.7616666666666665</v>
      </c>
      <c r="P50" s="101">
        <f t="shared" si="16"/>
        <v>0.2</v>
      </c>
      <c r="Q50" s="101">
        <f t="shared" si="16"/>
        <v>0.42499999999999999</v>
      </c>
      <c r="R50" s="101">
        <f t="shared" si="16"/>
        <v>0.5</v>
      </c>
      <c r="S50" s="101">
        <f t="shared" si="16"/>
        <v>0.45</v>
      </c>
      <c r="T50" s="101">
        <f t="shared" si="16"/>
        <v>0.625</v>
      </c>
      <c r="U50" s="101">
        <f t="shared" si="16"/>
        <v>0.3</v>
      </c>
      <c r="V50" s="101">
        <f t="shared" si="16"/>
        <v>0.3</v>
      </c>
      <c r="W50" s="101">
        <f t="shared" si="16"/>
        <v>0.6</v>
      </c>
      <c r="X50" s="101">
        <f t="shared" si="16"/>
        <v>0.6333333333333333</v>
      </c>
      <c r="Y50" s="101">
        <f t="shared" si="16"/>
        <v>0.67500000000000004</v>
      </c>
      <c r="Z50" s="101">
        <f t="shared" si="16"/>
        <v>0.375</v>
      </c>
      <c r="AA50" s="101">
        <f t="shared" si="16"/>
        <v>0.41666666666666663</v>
      </c>
      <c r="AB50" s="101">
        <f t="shared" si="16"/>
        <v>0.35</v>
      </c>
      <c r="AC50" s="101">
        <f t="shared" si="16"/>
        <v>0.65833333333333333</v>
      </c>
      <c r="AD50" s="101">
        <f t="shared" si="16"/>
        <v>0.55000000000000004</v>
      </c>
      <c r="AE50" s="101">
        <f t="shared" si="16"/>
        <v>0.7</v>
      </c>
      <c r="AF50" s="101">
        <f t="shared" si="16"/>
        <v>0.53333333333333333</v>
      </c>
      <c r="AG50" s="101">
        <f t="shared" si="16"/>
        <v>0.6</v>
      </c>
      <c r="AH50" s="101">
        <f t="shared" si="16"/>
        <v>0.5</v>
      </c>
      <c r="AI50" s="101">
        <f t="shared" si="16"/>
        <v>0.55000000000000004</v>
      </c>
      <c r="AJ50" s="101">
        <f t="shared" si="16"/>
        <v>0.7</v>
      </c>
      <c r="AK50" s="101">
        <f t="shared" si="16"/>
        <v>0.8</v>
      </c>
      <c r="AL50" s="214">
        <f>AVERAGE(AL44:AL49)</f>
        <v>0.61696811868686863</v>
      </c>
    </row>
    <row r="51" spans="1:38" ht="16.5" thickBot="1" x14ac:dyDescent="0.3">
      <c r="A51" s="104"/>
      <c r="B51" s="1"/>
      <c r="C51" s="238" t="s">
        <v>212</v>
      </c>
      <c r="D51" s="127"/>
      <c r="E51" s="80">
        <f t="shared" ref="E51:AK51" si="17">AVERAGE(E49)/100</f>
        <v>0.9</v>
      </c>
      <c r="F51" s="80">
        <f t="shared" si="17"/>
        <v>0.85</v>
      </c>
      <c r="G51" s="80">
        <f t="shared" si="17"/>
        <v>0.8</v>
      </c>
      <c r="H51" s="80">
        <f t="shared" si="17"/>
        <v>0.7</v>
      </c>
      <c r="I51" s="80">
        <f t="shared" si="17"/>
        <v>0.6</v>
      </c>
      <c r="J51" s="80">
        <f t="shared" si="17"/>
        <v>0.6</v>
      </c>
      <c r="K51" s="80">
        <f t="shared" si="17"/>
        <v>0.8</v>
      </c>
      <c r="L51" s="80">
        <f t="shared" si="17"/>
        <v>0.8</v>
      </c>
      <c r="M51" s="80">
        <f t="shared" si="17"/>
        <v>0.8</v>
      </c>
      <c r="N51" s="80">
        <f t="shared" si="17"/>
        <v>0.8</v>
      </c>
      <c r="O51" s="80">
        <f t="shared" si="17"/>
        <v>0.7</v>
      </c>
      <c r="P51" s="80">
        <f t="shared" si="17"/>
        <v>0.2</v>
      </c>
      <c r="Q51" s="80">
        <f t="shared" si="17"/>
        <v>0.5</v>
      </c>
      <c r="R51" s="80">
        <f t="shared" si="17"/>
        <v>0.5</v>
      </c>
      <c r="S51" s="80">
        <f t="shared" si="17"/>
        <v>0.45</v>
      </c>
      <c r="T51" s="80">
        <f t="shared" si="17"/>
        <v>0.6</v>
      </c>
      <c r="U51" s="80">
        <f t="shared" si="17"/>
        <v>0.3</v>
      </c>
      <c r="V51" s="80">
        <f t="shared" si="17"/>
        <v>0.3</v>
      </c>
      <c r="W51" s="80">
        <f t="shared" si="17"/>
        <v>0.6</v>
      </c>
      <c r="X51" s="80">
        <f t="shared" si="17"/>
        <v>0.65</v>
      </c>
      <c r="Y51" s="80">
        <f t="shared" si="17"/>
        <v>0.6</v>
      </c>
      <c r="Z51" s="80">
        <f t="shared" si="17"/>
        <v>0.4</v>
      </c>
      <c r="AA51" s="80">
        <f t="shared" si="17"/>
        <v>0.45</v>
      </c>
      <c r="AB51" s="80">
        <f t="shared" si="17"/>
        <v>0.35</v>
      </c>
      <c r="AC51" s="80">
        <f t="shared" si="17"/>
        <v>0.7</v>
      </c>
      <c r="AD51" s="80">
        <f t="shared" si="17"/>
        <v>0.5</v>
      </c>
      <c r="AE51" s="80">
        <f t="shared" si="17"/>
        <v>0.7</v>
      </c>
      <c r="AF51" s="80">
        <f t="shared" si="17"/>
        <v>0.8</v>
      </c>
      <c r="AG51" s="80">
        <f t="shared" si="17"/>
        <v>0.6</v>
      </c>
      <c r="AH51" s="80">
        <f t="shared" si="17"/>
        <v>0.5</v>
      </c>
      <c r="AI51" s="80">
        <f t="shared" si="17"/>
        <v>0.55000000000000004</v>
      </c>
      <c r="AJ51" s="80">
        <f t="shared" si="17"/>
        <v>0.7</v>
      </c>
      <c r="AK51" s="80">
        <f t="shared" si="17"/>
        <v>0.8</v>
      </c>
      <c r="AL51" s="220">
        <f>AVERAGE(AL49)</f>
        <v>0.60909090909090902</v>
      </c>
    </row>
    <row r="52" spans="1:38" ht="15.75" customHeight="1" x14ac:dyDescent="0.25">
      <c r="A52" s="318" t="s">
        <v>203</v>
      </c>
      <c r="B52" s="1">
        <v>37</v>
      </c>
      <c r="C52" s="201" t="s">
        <v>145</v>
      </c>
      <c r="D52" s="262" t="s">
        <v>222</v>
      </c>
      <c r="E52" s="44">
        <v>70</v>
      </c>
      <c r="F52" s="45">
        <v>80</v>
      </c>
      <c r="G52" s="45">
        <v>70</v>
      </c>
      <c r="H52" s="45">
        <v>60</v>
      </c>
      <c r="I52" s="45">
        <v>50</v>
      </c>
      <c r="J52" s="45">
        <v>65</v>
      </c>
      <c r="K52" s="45">
        <v>60</v>
      </c>
      <c r="L52" s="45">
        <v>70</v>
      </c>
      <c r="M52" s="45">
        <v>65</v>
      </c>
      <c r="N52" s="45">
        <v>50</v>
      </c>
      <c r="O52" s="45">
        <v>70</v>
      </c>
      <c r="P52" s="45">
        <v>65</v>
      </c>
      <c r="Q52" s="45">
        <v>70</v>
      </c>
      <c r="R52" s="45">
        <v>80</v>
      </c>
      <c r="S52" s="45">
        <v>60</v>
      </c>
      <c r="T52" s="45">
        <v>55</v>
      </c>
      <c r="U52" s="45">
        <v>40</v>
      </c>
      <c r="V52" s="45">
        <v>40</v>
      </c>
      <c r="W52" s="45">
        <v>50</v>
      </c>
      <c r="X52" s="45">
        <v>55</v>
      </c>
      <c r="Y52" s="45">
        <v>60</v>
      </c>
      <c r="Z52" s="45">
        <v>30</v>
      </c>
      <c r="AA52" s="45">
        <v>35</v>
      </c>
      <c r="AB52" s="45">
        <v>25</v>
      </c>
      <c r="AC52" s="45">
        <v>60</v>
      </c>
      <c r="AD52" s="45">
        <v>60</v>
      </c>
      <c r="AE52" s="45">
        <v>55</v>
      </c>
      <c r="AF52" s="45">
        <v>20</v>
      </c>
      <c r="AG52" s="45">
        <v>55</v>
      </c>
      <c r="AH52" s="45">
        <v>70</v>
      </c>
      <c r="AI52" s="45">
        <v>55</v>
      </c>
      <c r="AJ52" s="37">
        <v>65</v>
      </c>
      <c r="AK52" s="37">
        <v>40</v>
      </c>
      <c r="AL52" s="215">
        <f t="shared" ref="AL52:AL57" si="18">AVERAGE(E52:AK52)/100</f>
        <v>0.56212121212121213</v>
      </c>
    </row>
    <row r="53" spans="1:38" ht="15.75" customHeight="1" x14ac:dyDescent="0.25">
      <c r="A53" s="319"/>
      <c r="B53" s="1">
        <v>38</v>
      </c>
      <c r="C53" s="201" t="s">
        <v>146</v>
      </c>
      <c r="D53" s="263"/>
      <c r="E53" s="46">
        <v>70</v>
      </c>
      <c r="F53" s="47">
        <v>80</v>
      </c>
      <c r="G53" s="47">
        <v>70</v>
      </c>
      <c r="H53" s="47">
        <v>60</v>
      </c>
      <c r="I53" s="47">
        <v>60</v>
      </c>
      <c r="J53" s="47">
        <v>70</v>
      </c>
      <c r="K53" s="47">
        <v>65</v>
      </c>
      <c r="L53" s="47">
        <v>65</v>
      </c>
      <c r="M53" s="47">
        <v>65</v>
      </c>
      <c r="N53" s="47">
        <v>50</v>
      </c>
      <c r="O53" s="47">
        <v>70</v>
      </c>
      <c r="P53" s="47">
        <v>70</v>
      </c>
      <c r="Q53" s="47">
        <v>70</v>
      </c>
      <c r="R53" s="47">
        <v>80</v>
      </c>
      <c r="S53" s="47">
        <v>60</v>
      </c>
      <c r="T53" s="47">
        <v>60</v>
      </c>
      <c r="U53" s="47">
        <v>40</v>
      </c>
      <c r="V53" s="47">
        <v>40</v>
      </c>
      <c r="W53" s="47">
        <v>55</v>
      </c>
      <c r="X53" s="47">
        <v>55</v>
      </c>
      <c r="Y53" s="47">
        <v>60</v>
      </c>
      <c r="Z53" s="47">
        <v>30</v>
      </c>
      <c r="AA53" s="47">
        <v>40</v>
      </c>
      <c r="AB53" s="47">
        <v>25</v>
      </c>
      <c r="AC53" s="47">
        <v>60</v>
      </c>
      <c r="AD53" s="47">
        <v>60</v>
      </c>
      <c r="AE53" s="47">
        <v>60</v>
      </c>
      <c r="AF53" s="47">
        <v>20</v>
      </c>
      <c r="AG53" s="47">
        <v>55</v>
      </c>
      <c r="AH53" s="47">
        <v>75</v>
      </c>
      <c r="AI53" s="47">
        <v>60</v>
      </c>
      <c r="AJ53" s="40">
        <v>70</v>
      </c>
      <c r="AK53" s="40">
        <v>50</v>
      </c>
      <c r="AL53" s="215">
        <f t="shared" si="18"/>
        <v>0.58181818181818179</v>
      </c>
    </row>
    <row r="54" spans="1:38" ht="15.75" x14ac:dyDescent="0.25">
      <c r="A54" s="319"/>
      <c r="B54" s="1">
        <v>39</v>
      </c>
      <c r="C54" s="201" t="s">
        <v>147</v>
      </c>
      <c r="D54" s="263"/>
      <c r="E54" s="46">
        <v>70</v>
      </c>
      <c r="F54" s="47">
        <v>80</v>
      </c>
      <c r="G54" s="47">
        <v>70</v>
      </c>
      <c r="H54" s="47">
        <v>60</v>
      </c>
      <c r="I54" s="47">
        <v>60</v>
      </c>
      <c r="J54" s="47">
        <v>70</v>
      </c>
      <c r="K54" s="47">
        <v>65</v>
      </c>
      <c r="L54" s="47">
        <v>70</v>
      </c>
      <c r="M54" s="48">
        <v>70</v>
      </c>
      <c r="N54" s="47">
        <v>50</v>
      </c>
      <c r="O54" s="47">
        <v>70</v>
      </c>
      <c r="P54" s="47">
        <v>65</v>
      </c>
      <c r="Q54" s="47">
        <v>70</v>
      </c>
      <c r="R54" s="47">
        <v>80</v>
      </c>
      <c r="S54" s="47">
        <v>60</v>
      </c>
      <c r="T54" s="47">
        <v>65</v>
      </c>
      <c r="U54" s="47">
        <v>45</v>
      </c>
      <c r="V54" s="47">
        <v>40</v>
      </c>
      <c r="W54" s="47">
        <v>55</v>
      </c>
      <c r="X54" s="47">
        <v>60</v>
      </c>
      <c r="Y54" s="47">
        <v>60</v>
      </c>
      <c r="Z54" s="47">
        <v>30</v>
      </c>
      <c r="AA54" s="47">
        <v>35</v>
      </c>
      <c r="AB54" s="47">
        <v>25</v>
      </c>
      <c r="AC54" s="47">
        <v>65</v>
      </c>
      <c r="AD54" s="47">
        <v>65</v>
      </c>
      <c r="AE54" s="47">
        <v>60</v>
      </c>
      <c r="AF54" s="47">
        <v>20</v>
      </c>
      <c r="AG54" s="47">
        <v>60</v>
      </c>
      <c r="AH54" s="47">
        <v>70</v>
      </c>
      <c r="AI54" s="47">
        <v>60</v>
      </c>
      <c r="AJ54" s="40">
        <v>65</v>
      </c>
      <c r="AK54" s="40">
        <v>50</v>
      </c>
      <c r="AL54" s="215">
        <f t="shared" si="18"/>
        <v>0.58787878787878789</v>
      </c>
    </row>
    <row r="55" spans="1:38" ht="15.75" x14ac:dyDescent="0.25">
      <c r="A55" s="319"/>
      <c r="B55" s="1">
        <v>40</v>
      </c>
      <c r="C55" s="201" t="s">
        <v>149</v>
      </c>
      <c r="D55" s="263"/>
      <c r="E55" s="46">
        <v>70</v>
      </c>
      <c r="F55" s="47">
        <v>80</v>
      </c>
      <c r="G55" s="47">
        <v>70</v>
      </c>
      <c r="H55" s="47">
        <v>60</v>
      </c>
      <c r="I55" s="47">
        <v>50</v>
      </c>
      <c r="J55" s="47">
        <v>65</v>
      </c>
      <c r="K55" s="47">
        <v>60</v>
      </c>
      <c r="L55" s="47">
        <v>70</v>
      </c>
      <c r="M55" s="47">
        <v>65</v>
      </c>
      <c r="N55" s="47">
        <v>50</v>
      </c>
      <c r="O55" s="47">
        <v>70</v>
      </c>
      <c r="P55" s="47">
        <v>70</v>
      </c>
      <c r="Q55" s="47">
        <v>70</v>
      </c>
      <c r="R55" s="47">
        <v>80</v>
      </c>
      <c r="S55" s="47">
        <v>60</v>
      </c>
      <c r="T55" s="47">
        <v>60</v>
      </c>
      <c r="U55" s="47">
        <v>40</v>
      </c>
      <c r="V55" s="47">
        <v>40</v>
      </c>
      <c r="W55" s="47">
        <v>50</v>
      </c>
      <c r="X55" s="47">
        <v>55</v>
      </c>
      <c r="Y55" s="47">
        <v>60</v>
      </c>
      <c r="Z55" s="47">
        <v>30</v>
      </c>
      <c r="AA55" s="47">
        <v>35</v>
      </c>
      <c r="AB55" s="47">
        <v>25</v>
      </c>
      <c r="AC55" s="47">
        <v>65</v>
      </c>
      <c r="AD55" s="47">
        <v>65</v>
      </c>
      <c r="AE55" s="47">
        <v>65</v>
      </c>
      <c r="AF55" s="47">
        <v>20</v>
      </c>
      <c r="AG55" s="47">
        <v>60</v>
      </c>
      <c r="AH55" s="47">
        <v>70</v>
      </c>
      <c r="AI55" s="47">
        <v>60</v>
      </c>
      <c r="AJ55" s="40">
        <v>65</v>
      </c>
      <c r="AK55" s="40">
        <v>60</v>
      </c>
      <c r="AL55" s="215">
        <f t="shared" si="18"/>
        <v>0.58030303030303032</v>
      </c>
    </row>
    <row r="56" spans="1:38" ht="15.75" x14ac:dyDescent="0.25">
      <c r="A56" s="319"/>
      <c r="B56" s="1">
        <v>41</v>
      </c>
      <c r="C56" s="201" t="s">
        <v>150</v>
      </c>
      <c r="D56" s="263"/>
      <c r="E56" s="46">
        <v>70</v>
      </c>
      <c r="F56" s="47">
        <v>80</v>
      </c>
      <c r="G56" s="47">
        <v>70</v>
      </c>
      <c r="H56" s="47">
        <v>60</v>
      </c>
      <c r="I56" s="47">
        <v>60</v>
      </c>
      <c r="J56" s="47">
        <v>70</v>
      </c>
      <c r="K56" s="47">
        <v>70</v>
      </c>
      <c r="L56" s="47">
        <v>75</v>
      </c>
      <c r="M56" s="47">
        <v>70</v>
      </c>
      <c r="N56" s="47">
        <v>50</v>
      </c>
      <c r="O56" s="47">
        <v>70</v>
      </c>
      <c r="P56" s="47">
        <v>70</v>
      </c>
      <c r="Q56" s="47">
        <v>70</v>
      </c>
      <c r="R56" s="47">
        <v>80</v>
      </c>
      <c r="S56" s="47">
        <v>60</v>
      </c>
      <c r="T56" s="47">
        <v>65</v>
      </c>
      <c r="U56" s="47">
        <v>45</v>
      </c>
      <c r="V56" s="47">
        <v>40</v>
      </c>
      <c r="W56" s="47">
        <v>55</v>
      </c>
      <c r="X56" s="47">
        <v>60</v>
      </c>
      <c r="Y56" s="47">
        <v>60</v>
      </c>
      <c r="Z56" s="47">
        <v>30</v>
      </c>
      <c r="AA56" s="47">
        <v>40</v>
      </c>
      <c r="AB56" s="47">
        <v>25</v>
      </c>
      <c r="AC56" s="47">
        <v>65</v>
      </c>
      <c r="AD56" s="47">
        <v>70</v>
      </c>
      <c r="AE56" s="47">
        <v>60</v>
      </c>
      <c r="AF56" s="47">
        <v>20</v>
      </c>
      <c r="AG56" s="47">
        <v>65</v>
      </c>
      <c r="AH56" s="47">
        <v>75</v>
      </c>
      <c r="AI56" s="47">
        <v>60</v>
      </c>
      <c r="AJ56" s="40">
        <v>70</v>
      </c>
      <c r="AK56" s="40">
        <v>60</v>
      </c>
      <c r="AL56" s="215">
        <f t="shared" si="18"/>
        <v>0.60303030303030303</v>
      </c>
    </row>
    <row r="57" spans="1:38" ht="16.5" thickBot="1" x14ac:dyDescent="0.3">
      <c r="A57" s="320"/>
      <c r="B57" s="1">
        <v>42</v>
      </c>
      <c r="C57" s="201" t="s">
        <v>148</v>
      </c>
      <c r="D57" s="264"/>
      <c r="E57" s="46">
        <v>70</v>
      </c>
      <c r="F57" s="47">
        <v>80</v>
      </c>
      <c r="G57" s="47">
        <v>60</v>
      </c>
      <c r="H57" s="47">
        <v>60</v>
      </c>
      <c r="I57" s="47">
        <v>50</v>
      </c>
      <c r="J57" s="47">
        <v>60</v>
      </c>
      <c r="K57" s="47">
        <v>60</v>
      </c>
      <c r="L57" s="47">
        <v>65</v>
      </c>
      <c r="M57" s="47">
        <v>60</v>
      </c>
      <c r="N57" s="47">
        <v>50</v>
      </c>
      <c r="O57" s="47">
        <v>70</v>
      </c>
      <c r="P57" s="47">
        <v>60</v>
      </c>
      <c r="Q57" s="47">
        <v>70</v>
      </c>
      <c r="R57" s="47">
        <v>80</v>
      </c>
      <c r="S57" s="47">
        <v>60</v>
      </c>
      <c r="T57" s="47">
        <v>50</v>
      </c>
      <c r="U57" s="47">
        <v>40</v>
      </c>
      <c r="V57" s="47">
        <v>40</v>
      </c>
      <c r="W57" s="47">
        <v>50</v>
      </c>
      <c r="X57" s="47">
        <v>55</v>
      </c>
      <c r="Y57" s="47">
        <v>60</v>
      </c>
      <c r="Z57" s="47">
        <v>30</v>
      </c>
      <c r="AA57" s="47">
        <v>35</v>
      </c>
      <c r="AB57" s="47">
        <v>25</v>
      </c>
      <c r="AC57" s="47">
        <v>50</v>
      </c>
      <c r="AD57" s="47">
        <v>65</v>
      </c>
      <c r="AE57" s="47">
        <v>55</v>
      </c>
      <c r="AF57" s="47">
        <v>20</v>
      </c>
      <c r="AG57" s="47">
        <v>60</v>
      </c>
      <c r="AH57" s="47">
        <v>70</v>
      </c>
      <c r="AI57" s="47">
        <v>55</v>
      </c>
      <c r="AJ57" s="40">
        <v>65</v>
      </c>
      <c r="AK57" s="40">
        <v>50</v>
      </c>
      <c r="AL57" s="215">
        <f t="shared" si="18"/>
        <v>0.55454545454545456</v>
      </c>
    </row>
    <row r="58" spans="1:38" ht="15.75" x14ac:dyDescent="0.2">
      <c r="A58" s="104"/>
      <c r="B58" s="1"/>
      <c r="C58" s="237" t="s">
        <v>211</v>
      </c>
      <c r="D58" s="249"/>
      <c r="E58" s="92">
        <f>AVERAGE(E52:E57)/100</f>
        <v>0.7</v>
      </c>
      <c r="F58" s="92">
        <f t="shared" ref="F58:AK58" si="19">AVERAGE(F52:F57)/100</f>
        <v>0.8</v>
      </c>
      <c r="G58" s="92">
        <f t="shared" si="19"/>
        <v>0.68333333333333324</v>
      </c>
      <c r="H58" s="92">
        <f t="shared" si="19"/>
        <v>0.6</v>
      </c>
      <c r="I58" s="92">
        <f t="shared" si="19"/>
        <v>0.55000000000000004</v>
      </c>
      <c r="J58" s="92">
        <f t="shared" si="19"/>
        <v>0.66666666666666674</v>
      </c>
      <c r="K58" s="92">
        <f t="shared" si="19"/>
        <v>0.6333333333333333</v>
      </c>
      <c r="L58" s="92">
        <f t="shared" si="19"/>
        <v>0.69166666666666676</v>
      </c>
      <c r="M58" s="92">
        <f t="shared" si="19"/>
        <v>0.65833333333333333</v>
      </c>
      <c r="N58" s="92">
        <f t="shared" si="19"/>
        <v>0.5</v>
      </c>
      <c r="O58" s="92">
        <f t="shared" si="19"/>
        <v>0.7</v>
      </c>
      <c r="P58" s="92">
        <f t="shared" si="19"/>
        <v>0.66666666666666674</v>
      </c>
      <c r="Q58" s="92">
        <f t="shared" si="19"/>
        <v>0.7</v>
      </c>
      <c r="R58" s="92">
        <f t="shared" si="19"/>
        <v>0.8</v>
      </c>
      <c r="S58" s="92">
        <f t="shared" si="19"/>
        <v>0.6</v>
      </c>
      <c r="T58" s="92">
        <f t="shared" si="19"/>
        <v>0.59166666666666667</v>
      </c>
      <c r="U58" s="92">
        <f t="shared" si="19"/>
        <v>0.41666666666666663</v>
      </c>
      <c r="V58" s="92">
        <f t="shared" si="19"/>
        <v>0.4</v>
      </c>
      <c r="W58" s="92">
        <f t="shared" si="19"/>
        <v>0.52500000000000002</v>
      </c>
      <c r="X58" s="92">
        <f t="shared" si="19"/>
        <v>0.56666666666666665</v>
      </c>
      <c r="Y58" s="92">
        <f t="shared" si="19"/>
        <v>0.6</v>
      </c>
      <c r="Z58" s="92">
        <f t="shared" si="19"/>
        <v>0.3</v>
      </c>
      <c r="AA58" s="92">
        <f t="shared" si="19"/>
        <v>0.36666666666666664</v>
      </c>
      <c r="AB58" s="92">
        <f t="shared" si="19"/>
        <v>0.25</v>
      </c>
      <c r="AC58" s="92">
        <f t="shared" si="19"/>
        <v>0.60833333333333339</v>
      </c>
      <c r="AD58" s="92">
        <f t="shared" si="19"/>
        <v>0.64166666666666672</v>
      </c>
      <c r="AE58" s="92">
        <f t="shared" si="19"/>
        <v>0.59166666666666667</v>
      </c>
      <c r="AF58" s="92">
        <f t="shared" si="19"/>
        <v>0.2</v>
      </c>
      <c r="AG58" s="92">
        <f t="shared" si="19"/>
        <v>0.59166666666666667</v>
      </c>
      <c r="AH58" s="92">
        <f t="shared" si="19"/>
        <v>0.71666666666666667</v>
      </c>
      <c r="AI58" s="92">
        <f t="shared" si="19"/>
        <v>0.58333333333333337</v>
      </c>
      <c r="AJ58" s="92">
        <f t="shared" si="19"/>
        <v>0.66666666666666674</v>
      </c>
      <c r="AK58" s="92">
        <f t="shared" si="19"/>
        <v>0.51666666666666661</v>
      </c>
      <c r="AL58" s="215">
        <f>AVERAGE(AL52:AL57)</f>
        <v>0.5782828282828284</v>
      </c>
    </row>
    <row r="59" spans="1:38" ht="16.5" thickBot="1" x14ac:dyDescent="0.3">
      <c r="A59" s="104"/>
      <c r="B59" s="1"/>
      <c r="C59" s="238" t="s">
        <v>214</v>
      </c>
      <c r="D59" s="41"/>
      <c r="E59" s="79">
        <f t="shared" ref="E59:AK59" si="20">AVERAGE(E54,E57)/100</f>
        <v>0.7</v>
      </c>
      <c r="F59" s="79">
        <f t="shared" si="20"/>
        <v>0.8</v>
      </c>
      <c r="G59" s="79">
        <f t="shared" si="20"/>
        <v>0.65</v>
      </c>
      <c r="H59" s="79">
        <f t="shared" si="20"/>
        <v>0.6</v>
      </c>
      <c r="I59" s="79">
        <f t="shared" si="20"/>
        <v>0.55000000000000004</v>
      </c>
      <c r="J59" s="79">
        <f t="shared" si="20"/>
        <v>0.65</v>
      </c>
      <c r="K59" s="79">
        <f t="shared" si="20"/>
        <v>0.625</v>
      </c>
      <c r="L59" s="79">
        <f t="shared" si="20"/>
        <v>0.67500000000000004</v>
      </c>
      <c r="M59" s="79">
        <f t="shared" si="20"/>
        <v>0.65</v>
      </c>
      <c r="N59" s="79">
        <f t="shared" si="20"/>
        <v>0.5</v>
      </c>
      <c r="O59" s="79">
        <f t="shared" si="20"/>
        <v>0.7</v>
      </c>
      <c r="P59" s="79">
        <f t="shared" si="20"/>
        <v>0.625</v>
      </c>
      <c r="Q59" s="79">
        <f t="shared" si="20"/>
        <v>0.7</v>
      </c>
      <c r="R59" s="79">
        <f t="shared" si="20"/>
        <v>0.8</v>
      </c>
      <c r="S59" s="79">
        <f t="shared" si="20"/>
        <v>0.6</v>
      </c>
      <c r="T59" s="79">
        <f t="shared" si="20"/>
        <v>0.57499999999999996</v>
      </c>
      <c r="U59" s="79">
        <f t="shared" si="20"/>
        <v>0.42499999999999999</v>
      </c>
      <c r="V59" s="79">
        <f t="shared" si="20"/>
        <v>0.4</v>
      </c>
      <c r="W59" s="79">
        <f t="shared" si="20"/>
        <v>0.52500000000000002</v>
      </c>
      <c r="X59" s="79">
        <f t="shared" si="20"/>
        <v>0.57499999999999996</v>
      </c>
      <c r="Y59" s="79">
        <f t="shared" si="20"/>
        <v>0.6</v>
      </c>
      <c r="Z59" s="79">
        <f t="shared" si="20"/>
        <v>0.3</v>
      </c>
      <c r="AA59" s="79">
        <f t="shared" si="20"/>
        <v>0.35</v>
      </c>
      <c r="AB59" s="79">
        <f t="shared" si="20"/>
        <v>0.25</v>
      </c>
      <c r="AC59" s="79">
        <f t="shared" si="20"/>
        <v>0.57499999999999996</v>
      </c>
      <c r="AD59" s="79">
        <f t="shared" si="20"/>
        <v>0.65</v>
      </c>
      <c r="AE59" s="79">
        <f t="shared" si="20"/>
        <v>0.57499999999999996</v>
      </c>
      <c r="AF59" s="79">
        <f t="shared" si="20"/>
        <v>0.2</v>
      </c>
      <c r="AG59" s="79">
        <f t="shared" si="20"/>
        <v>0.6</v>
      </c>
      <c r="AH59" s="79">
        <f t="shared" si="20"/>
        <v>0.7</v>
      </c>
      <c r="AI59" s="79">
        <f t="shared" si="20"/>
        <v>0.57499999999999996</v>
      </c>
      <c r="AJ59" s="79">
        <f t="shared" si="20"/>
        <v>0.65</v>
      </c>
      <c r="AK59" s="79">
        <f t="shared" si="20"/>
        <v>0.5</v>
      </c>
      <c r="AL59" s="222">
        <f>AVERAGE(AL54,AL57)</f>
        <v>0.57121212121212128</v>
      </c>
    </row>
    <row r="60" spans="1:38" ht="15.75" x14ac:dyDescent="0.25">
      <c r="A60" s="318" t="s">
        <v>204</v>
      </c>
      <c r="B60" s="1">
        <v>43</v>
      </c>
      <c r="C60" s="201" t="s">
        <v>181</v>
      </c>
      <c r="D60" s="265" t="s">
        <v>222</v>
      </c>
      <c r="E60" s="44">
        <v>70</v>
      </c>
      <c r="F60" s="45">
        <v>70</v>
      </c>
      <c r="G60" s="45">
        <v>60</v>
      </c>
      <c r="H60" s="45">
        <v>70</v>
      </c>
      <c r="I60" s="45">
        <v>70</v>
      </c>
      <c r="J60" s="45">
        <v>60</v>
      </c>
      <c r="K60" s="45">
        <v>70</v>
      </c>
      <c r="L60" s="45">
        <v>70</v>
      </c>
      <c r="M60" s="45">
        <v>60</v>
      </c>
      <c r="N60" s="45">
        <v>70</v>
      </c>
      <c r="O60" s="45">
        <v>70</v>
      </c>
      <c r="P60" s="45">
        <v>60</v>
      </c>
      <c r="Q60" s="45">
        <v>70</v>
      </c>
      <c r="R60" s="45">
        <v>70</v>
      </c>
      <c r="S60" s="45">
        <v>60</v>
      </c>
      <c r="T60" s="45">
        <v>70</v>
      </c>
      <c r="U60" s="45">
        <v>70</v>
      </c>
      <c r="V60" s="45">
        <v>60</v>
      </c>
      <c r="W60" s="45">
        <v>70</v>
      </c>
      <c r="X60" s="45">
        <v>70</v>
      </c>
      <c r="Y60" s="45">
        <v>60</v>
      </c>
      <c r="Z60" s="45">
        <v>70</v>
      </c>
      <c r="AA60" s="45">
        <v>70</v>
      </c>
      <c r="AB60" s="45">
        <v>60</v>
      </c>
      <c r="AC60" s="45">
        <v>70</v>
      </c>
      <c r="AD60" s="45">
        <v>70</v>
      </c>
      <c r="AE60" s="45">
        <v>60</v>
      </c>
      <c r="AF60" s="45">
        <v>70</v>
      </c>
      <c r="AG60" s="45">
        <v>70</v>
      </c>
      <c r="AH60" s="45">
        <v>60</v>
      </c>
      <c r="AI60" s="45">
        <v>70</v>
      </c>
      <c r="AJ60" s="45">
        <v>70</v>
      </c>
      <c r="AK60" s="45">
        <v>60</v>
      </c>
      <c r="AL60" s="215">
        <f t="shared" ref="AL60:AL65" si="21">AVERAGE(E60:AK60)/100</f>
        <v>0.66666666666666674</v>
      </c>
    </row>
    <row r="61" spans="1:38" ht="15.75" customHeight="1" x14ac:dyDescent="0.25">
      <c r="A61" s="319"/>
      <c r="B61" s="1">
        <v>44</v>
      </c>
      <c r="C61" s="201" t="s">
        <v>182</v>
      </c>
      <c r="D61" s="266"/>
      <c r="E61" s="46">
        <v>60</v>
      </c>
      <c r="F61" s="47">
        <v>60</v>
      </c>
      <c r="G61" s="47">
        <v>50</v>
      </c>
      <c r="H61" s="47">
        <v>60</v>
      </c>
      <c r="I61" s="47">
        <v>60</v>
      </c>
      <c r="J61" s="47">
        <v>50</v>
      </c>
      <c r="K61" s="47">
        <v>60</v>
      </c>
      <c r="L61" s="47">
        <v>60</v>
      </c>
      <c r="M61" s="47">
        <v>50</v>
      </c>
      <c r="N61" s="47">
        <v>60</v>
      </c>
      <c r="O61" s="47">
        <v>60</v>
      </c>
      <c r="P61" s="47">
        <v>50</v>
      </c>
      <c r="Q61" s="47">
        <v>60</v>
      </c>
      <c r="R61" s="47">
        <v>60</v>
      </c>
      <c r="S61" s="47">
        <v>50</v>
      </c>
      <c r="T61" s="47">
        <v>60</v>
      </c>
      <c r="U61" s="47">
        <v>60</v>
      </c>
      <c r="V61" s="47">
        <v>50</v>
      </c>
      <c r="W61" s="47">
        <v>60</v>
      </c>
      <c r="X61" s="47">
        <v>60</v>
      </c>
      <c r="Y61" s="47">
        <v>50</v>
      </c>
      <c r="Z61" s="47">
        <v>60</v>
      </c>
      <c r="AA61" s="47">
        <v>60</v>
      </c>
      <c r="AB61" s="47">
        <v>50</v>
      </c>
      <c r="AC61" s="47">
        <v>60</v>
      </c>
      <c r="AD61" s="47">
        <v>60</v>
      </c>
      <c r="AE61" s="47">
        <v>50</v>
      </c>
      <c r="AF61" s="47">
        <v>60</v>
      </c>
      <c r="AG61" s="47">
        <v>60</v>
      </c>
      <c r="AH61" s="47">
        <v>50</v>
      </c>
      <c r="AI61" s="47">
        <v>60</v>
      </c>
      <c r="AJ61" s="47">
        <v>60</v>
      </c>
      <c r="AK61" s="47">
        <v>50</v>
      </c>
      <c r="AL61" s="215">
        <f t="shared" si="21"/>
        <v>0.56666666666666665</v>
      </c>
    </row>
    <row r="62" spans="1:38" ht="15.75" customHeight="1" x14ac:dyDescent="0.25">
      <c r="A62" s="319"/>
      <c r="B62" s="1">
        <v>45</v>
      </c>
      <c r="C62" s="201" t="s">
        <v>183</v>
      </c>
      <c r="D62" s="266"/>
      <c r="E62" s="46">
        <v>50</v>
      </c>
      <c r="F62" s="47">
        <v>50</v>
      </c>
      <c r="G62" s="47">
        <v>50</v>
      </c>
      <c r="H62" s="47">
        <v>60</v>
      </c>
      <c r="I62" s="47">
        <v>70</v>
      </c>
      <c r="J62" s="47">
        <v>70</v>
      </c>
      <c r="K62" s="47">
        <v>60</v>
      </c>
      <c r="L62" s="47">
        <v>70</v>
      </c>
      <c r="M62" s="47">
        <v>70</v>
      </c>
      <c r="N62" s="47">
        <v>60</v>
      </c>
      <c r="O62" s="47">
        <v>60</v>
      </c>
      <c r="P62" s="47">
        <v>60</v>
      </c>
      <c r="Q62" s="47">
        <v>50</v>
      </c>
      <c r="R62" s="47">
        <v>50</v>
      </c>
      <c r="S62" s="47">
        <v>60</v>
      </c>
      <c r="T62" s="47">
        <v>60</v>
      </c>
      <c r="U62" s="47">
        <v>50</v>
      </c>
      <c r="V62" s="47">
        <v>60</v>
      </c>
      <c r="W62" s="47">
        <v>60</v>
      </c>
      <c r="X62" s="47">
        <v>60</v>
      </c>
      <c r="Y62" s="47">
        <v>50</v>
      </c>
      <c r="Z62" s="47">
        <v>60</v>
      </c>
      <c r="AA62" s="47">
        <v>60</v>
      </c>
      <c r="AB62" s="47">
        <v>50</v>
      </c>
      <c r="AC62" s="47">
        <v>60</v>
      </c>
      <c r="AD62" s="47">
        <v>60</v>
      </c>
      <c r="AE62" s="47">
        <v>50</v>
      </c>
      <c r="AF62" s="47">
        <v>60</v>
      </c>
      <c r="AG62" s="47">
        <v>60</v>
      </c>
      <c r="AH62" s="47">
        <v>50</v>
      </c>
      <c r="AI62" s="47">
        <v>60</v>
      </c>
      <c r="AJ62" s="47">
        <v>60</v>
      </c>
      <c r="AK62" s="47">
        <v>50</v>
      </c>
      <c r="AL62" s="215">
        <f t="shared" si="21"/>
        <v>0.57878787878787874</v>
      </c>
    </row>
    <row r="63" spans="1:38" ht="15.75" x14ac:dyDescent="0.25">
      <c r="A63" s="319"/>
      <c r="B63" s="1">
        <v>46</v>
      </c>
      <c r="C63" s="201" t="s">
        <v>184</v>
      </c>
      <c r="D63" s="266"/>
      <c r="E63" s="46">
        <v>50</v>
      </c>
      <c r="F63" s="47">
        <v>50</v>
      </c>
      <c r="G63" s="47">
        <v>50</v>
      </c>
      <c r="H63" s="47">
        <v>50</v>
      </c>
      <c r="I63" s="47">
        <v>60</v>
      </c>
      <c r="J63" s="47">
        <v>60</v>
      </c>
      <c r="K63" s="47">
        <v>50</v>
      </c>
      <c r="L63" s="47">
        <v>60</v>
      </c>
      <c r="M63" s="47">
        <v>60</v>
      </c>
      <c r="N63" s="47">
        <v>50</v>
      </c>
      <c r="O63" s="47">
        <v>60</v>
      </c>
      <c r="P63" s="47">
        <v>40</v>
      </c>
      <c r="Q63" s="47">
        <v>50</v>
      </c>
      <c r="R63" s="47">
        <v>50</v>
      </c>
      <c r="S63" s="47">
        <v>60</v>
      </c>
      <c r="T63" s="47">
        <v>60</v>
      </c>
      <c r="U63" s="47">
        <v>50</v>
      </c>
      <c r="V63" s="47">
        <v>60</v>
      </c>
      <c r="W63" s="47">
        <v>50</v>
      </c>
      <c r="X63" s="47">
        <v>50</v>
      </c>
      <c r="Y63" s="47">
        <v>50</v>
      </c>
      <c r="Z63" s="47">
        <v>60</v>
      </c>
      <c r="AA63" s="47">
        <v>60</v>
      </c>
      <c r="AB63" s="47">
        <v>50</v>
      </c>
      <c r="AC63" s="47">
        <v>60</v>
      </c>
      <c r="AD63" s="47">
        <v>60</v>
      </c>
      <c r="AE63" s="47">
        <v>50</v>
      </c>
      <c r="AF63" s="47">
        <v>60</v>
      </c>
      <c r="AG63" s="47">
        <v>40</v>
      </c>
      <c r="AH63" s="47">
        <v>50</v>
      </c>
      <c r="AI63" s="47">
        <v>50</v>
      </c>
      <c r="AJ63" s="40">
        <v>40</v>
      </c>
      <c r="AK63" s="40">
        <v>40</v>
      </c>
      <c r="AL63" s="215">
        <f t="shared" si="21"/>
        <v>0.52727272727272723</v>
      </c>
    </row>
    <row r="64" spans="1:38" ht="15.75" x14ac:dyDescent="0.25">
      <c r="A64" s="319"/>
      <c r="B64" s="1">
        <v>47</v>
      </c>
      <c r="C64" s="201" t="s">
        <v>185</v>
      </c>
      <c r="D64" s="266"/>
      <c r="E64" s="46">
        <v>50</v>
      </c>
      <c r="F64" s="47">
        <v>60</v>
      </c>
      <c r="G64" s="47">
        <v>50</v>
      </c>
      <c r="H64" s="47">
        <v>60</v>
      </c>
      <c r="I64" s="47">
        <v>50</v>
      </c>
      <c r="J64" s="47">
        <v>50</v>
      </c>
      <c r="K64" s="47">
        <v>60</v>
      </c>
      <c r="L64" s="47">
        <v>60</v>
      </c>
      <c r="M64" s="47">
        <v>50</v>
      </c>
      <c r="N64" s="47">
        <v>60</v>
      </c>
      <c r="O64" s="47">
        <v>60</v>
      </c>
      <c r="P64" s="47">
        <v>60</v>
      </c>
      <c r="Q64" s="47">
        <v>50</v>
      </c>
      <c r="R64" s="47">
        <v>60</v>
      </c>
      <c r="S64" s="47">
        <v>60</v>
      </c>
      <c r="T64" s="47">
        <v>50</v>
      </c>
      <c r="U64" s="47">
        <v>60</v>
      </c>
      <c r="V64" s="47">
        <v>60</v>
      </c>
      <c r="W64" s="47">
        <v>50</v>
      </c>
      <c r="X64" s="47">
        <v>60</v>
      </c>
      <c r="Y64" s="47">
        <v>60</v>
      </c>
      <c r="Z64" s="47">
        <v>50</v>
      </c>
      <c r="AA64" s="47">
        <v>60</v>
      </c>
      <c r="AB64" s="47">
        <v>60</v>
      </c>
      <c r="AC64" s="47">
        <v>50</v>
      </c>
      <c r="AD64" s="47">
        <v>50</v>
      </c>
      <c r="AE64" s="47">
        <v>60</v>
      </c>
      <c r="AF64" s="47">
        <v>40</v>
      </c>
      <c r="AG64" s="47">
        <v>50</v>
      </c>
      <c r="AH64" s="47">
        <v>50</v>
      </c>
      <c r="AI64" s="40">
        <v>40</v>
      </c>
      <c r="AJ64" s="40">
        <v>50</v>
      </c>
      <c r="AK64" s="40">
        <v>40</v>
      </c>
      <c r="AL64" s="215">
        <f t="shared" si="21"/>
        <v>0.53939393939393943</v>
      </c>
    </row>
    <row r="65" spans="1:39" ht="16.5" thickBot="1" x14ac:dyDescent="0.3">
      <c r="A65" s="320"/>
      <c r="B65" s="1">
        <v>48</v>
      </c>
      <c r="C65" s="201" t="s">
        <v>186</v>
      </c>
      <c r="D65" s="267"/>
      <c r="E65" s="47">
        <v>70</v>
      </c>
      <c r="F65" s="47">
        <v>70</v>
      </c>
      <c r="G65" s="47">
        <v>60</v>
      </c>
      <c r="H65" s="47">
        <v>50</v>
      </c>
      <c r="I65" s="47">
        <v>60</v>
      </c>
      <c r="J65" s="47">
        <v>60</v>
      </c>
      <c r="K65" s="47">
        <v>50</v>
      </c>
      <c r="L65" s="47">
        <v>60</v>
      </c>
      <c r="M65" s="47">
        <v>60</v>
      </c>
      <c r="N65" s="47">
        <v>50</v>
      </c>
      <c r="O65" s="47">
        <v>60</v>
      </c>
      <c r="P65" s="47">
        <v>40</v>
      </c>
      <c r="Q65" s="47">
        <v>50</v>
      </c>
      <c r="R65" s="47">
        <v>50</v>
      </c>
      <c r="S65" s="47">
        <v>60</v>
      </c>
      <c r="T65" s="47">
        <v>60</v>
      </c>
      <c r="U65" s="47">
        <v>50</v>
      </c>
      <c r="V65" s="47">
        <v>60</v>
      </c>
      <c r="W65" s="47">
        <v>50</v>
      </c>
      <c r="X65" s="47">
        <v>50</v>
      </c>
      <c r="Y65" s="47">
        <v>50</v>
      </c>
      <c r="Z65" s="47">
        <v>70</v>
      </c>
      <c r="AA65" s="47">
        <v>60</v>
      </c>
      <c r="AB65" s="47">
        <v>70</v>
      </c>
      <c r="AC65" s="47">
        <v>70</v>
      </c>
      <c r="AD65" s="47">
        <v>60</v>
      </c>
      <c r="AE65" s="47">
        <v>70</v>
      </c>
      <c r="AF65" s="47">
        <v>70</v>
      </c>
      <c r="AG65" s="47">
        <v>60</v>
      </c>
      <c r="AH65" s="47">
        <v>70</v>
      </c>
      <c r="AI65" s="47">
        <v>70</v>
      </c>
      <c r="AJ65" s="40">
        <v>60</v>
      </c>
      <c r="AK65" s="40">
        <v>70</v>
      </c>
      <c r="AL65" s="215">
        <f t="shared" si="21"/>
        <v>0.59696969696969693</v>
      </c>
    </row>
    <row r="66" spans="1:39" ht="15.75" x14ac:dyDescent="0.25">
      <c r="A66" s="104"/>
      <c r="B66" s="1"/>
      <c r="C66" s="237" t="s">
        <v>211</v>
      </c>
      <c r="D66" s="164"/>
      <c r="E66" s="95">
        <f>AVERAGE(E60:E65)/100</f>
        <v>0.58333333333333337</v>
      </c>
      <c r="F66" s="95">
        <f t="shared" ref="F66:AK66" si="22">AVERAGE(F60:F65)/100</f>
        <v>0.6</v>
      </c>
      <c r="G66" s="95">
        <f t="shared" si="22"/>
        <v>0.53333333333333333</v>
      </c>
      <c r="H66" s="95">
        <f t="shared" si="22"/>
        <v>0.58333333333333337</v>
      </c>
      <c r="I66" s="95">
        <f t="shared" si="22"/>
        <v>0.6166666666666667</v>
      </c>
      <c r="J66" s="95">
        <f t="shared" si="22"/>
        <v>0.58333333333333337</v>
      </c>
      <c r="K66" s="95">
        <f t="shared" si="22"/>
        <v>0.58333333333333337</v>
      </c>
      <c r="L66" s="95">
        <f t="shared" si="22"/>
        <v>0.6333333333333333</v>
      </c>
      <c r="M66" s="95">
        <f t="shared" si="22"/>
        <v>0.58333333333333337</v>
      </c>
      <c r="N66" s="95">
        <f t="shared" si="22"/>
        <v>0.58333333333333337</v>
      </c>
      <c r="O66" s="95">
        <f t="shared" si="22"/>
        <v>0.6166666666666667</v>
      </c>
      <c r="P66" s="95">
        <f t="shared" si="22"/>
        <v>0.51666666666666661</v>
      </c>
      <c r="Q66" s="95">
        <f t="shared" si="22"/>
        <v>0.55000000000000004</v>
      </c>
      <c r="R66" s="95">
        <f t="shared" si="22"/>
        <v>0.56666666666666665</v>
      </c>
      <c r="S66" s="95">
        <f t="shared" si="22"/>
        <v>0.58333333333333337</v>
      </c>
      <c r="T66" s="95">
        <f t="shared" si="22"/>
        <v>0.6</v>
      </c>
      <c r="U66" s="95">
        <f t="shared" si="22"/>
        <v>0.56666666666666665</v>
      </c>
      <c r="V66" s="95">
        <f t="shared" si="22"/>
        <v>0.58333333333333337</v>
      </c>
      <c r="W66" s="95">
        <f t="shared" si="22"/>
        <v>0.56666666666666665</v>
      </c>
      <c r="X66" s="95">
        <f t="shared" si="22"/>
        <v>0.58333333333333337</v>
      </c>
      <c r="Y66" s="95">
        <f t="shared" si="22"/>
        <v>0.53333333333333333</v>
      </c>
      <c r="Z66" s="95">
        <f t="shared" si="22"/>
        <v>0.6166666666666667</v>
      </c>
      <c r="AA66" s="95">
        <f t="shared" si="22"/>
        <v>0.6166666666666667</v>
      </c>
      <c r="AB66" s="95">
        <f t="shared" si="22"/>
        <v>0.56666666666666665</v>
      </c>
      <c r="AC66" s="95">
        <f t="shared" si="22"/>
        <v>0.6166666666666667</v>
      </c>
      <c r="AD66" s="95">
        <f t="shared" si="22"/>
        <v>0.6</v>
      </c>
      <c r="AE66" s="95">
        <f t="shared" si="22"/>
        <v>0.56666666666666665</v>
      </c>
      <c r="AF66" s="95">
        <f t="shared" si="22"/>
        <v>0.6</v>
      </c>
      <c r="AG66" s="95">
        <f t="shared" si="22"/>
        <v>0.56666666666666665</v>
      </c>
      <c r="AH66" s="95">
        <f t="shared" si="22"/>
        <v>0.55000000000000004</v>
      </c>
      <c r="AI66" s="95">
        <f t="shared" si="22"/>
        <v>0.58333333333333337</v>
      </c>
      <c r="AJ66" s="95">
        <f t="shared" si="22"/>
        <v>0.56666666666666665</v>
      </c>
      <c r="AK66" s="95">
        <f t="shared" si="22"/>
        <v>0.51666666666666661</v>
      </c>
      <c r="AL66" s="223">
        <f>AVERAGE(AL60:AL65)</f>
        <v>0.5792929292929293</v>
      </c>
    </row>
    <row r="67" spans="1:39" ht="16.5" thickBot="1" x14ac:dyDescent="0.3">
      <c r="A67" s="104"/>
      <c r="B67" s="1"/>
      <c r="C67" s="238" t="s">
        <v>213</v>
      </c>
      <c r="D67" s="164"/>
      <c r="E67" s="79">
        <f t="shared" ref="E67:AK67" si="23">AVERAGE(E61,E62,E65)/100</f>
        <v>0.6</v>
      </c>
      <c r="F67" s="79">
        <f t="shared" si="23"/>
        <v>0.6</v>
      </c>
      <c r="G67" s="79">
        <f t="shared" si="23"/>
        <v>0.53333333333333333</v>
      </c>
      <c r="H67" s="79">
        <f t="shared" si="23"/>
        <v>0.56666666666666665</v>
      </c>
      <c r="I67" s="79">
        <f t="shared" si="23"/>
        <v>0.6333333333333333</v>
      </c>
      <c r="J67" s="79">
        <f t="shared" si="23"/>
        <v>0.6</v>
      </c>
      <c r="K67" s="79">
        <f t="shared" si="23"/>
        <v>0.56666666666666665</v>
      </c>
      <c r="L67" s="79">
        <f t="shared" si="23"/>
        <v>0.6333333333333333</v>
      </c>
      <c r="M67" s="79">
        <f t="shared" si="23"/>
        <v>0.6</v>
      </c>
      <c r="N67" s="79">
        <f t="shared" si="23"/>
        <v>0.56666666666666665</v>
      </c>
      <c r="O67" s="79">
        <f t="shared" si="23"/>
        <v>0.6</v>
      </c>
      <c r="P67" s="79">
        <f t="shared" si="23"/>
        <v>0.5</v>
      </c>
      <c r="Q67" s="79">
        <f t="shared" si="23"/>
        <v>0.53333333333333333</v>
      </c>
      <c r="R67" s="79">
        <f t="shared" si="23"/>
        <v>0.53333333333333333</v>
      </c>
      <c r="S67" s="79">
        <f t="shared" si="23"/>
        <v>0.56666666666666665</v>
      </c>
      <c r="T67" s="79">
        <f t="shared" si="23"/>
        <v>0.6</v>
      </c>
      <c r="U67" s="79">
        <f t="shared" si="23"/>
        <v>0.53333333333333333</v>
      </c>
      <c r="V67" s="79">
        <f t="shared" si="23"/>
        <v>0.56666666666666665</v>
      </c>
      <c r="W67" s="79">
        <f t="shared" si="23"/>
        <v>0.56666666666666665</v>
      </c>
      <c r="X67" s="79">
        <f t="shared" si="23"/>
        <v>0.56666666666666665</v>
      </c>
      <c r="Y67" s="79">
        <f t="shared" si="23"/>
        <v>0.5</v>
      </c>
      <c r="Z67" s="79">
        <f t="shared" si="23"/>
        <v>0.6333333333333333</v>
      </c>
      <c r="AA67" s="79">
        <f t="shared" si="23"/>
        <v>0.6</v>
      </c>
      <c r="AB67" s="79">
        <f t="shared" si="23"/>
        <v>0.56666666666666665</v>
      </c>
      <c r="AC67" s="79">
        <f t="shared" si="23"/>
        <v>0.6333333333333333</v>
      </c>
      <c r="AD67" s="79">
        <f t="shared" si="23"/>
        <v>0.6</v>
      </c>
      <c r="AE67" s="79">
        <f t="shared" si="23"/>
        <v>0.56666666666666665</v>
      </c>
      <c r="AF67" s="79">
        <f t="shared" si="23"/>
        <v>0.6333333333333333</v>
      </c>
      <c r="AG67" s="79">
        <f t="shared" si="23"/>
        <v>0.6</v>
      </c>
      <c r="AH67" s="79">
        <f t="shared" si="23"/>
        <v>0.56666666666666665</v>
      </c>
      <c r="AI67" s="79">
        <f t="shared" si="23"/>
        <v>0.6333333333333333</v>
      </c>
      <c r="AJ67" s="79">
        <f t="shared" si="23"/>
        <v>0.6</v>
      </c>
      <c r="AK67" s="79">
        <f t="shared" si="23"/>
        <v>0.56666666666666665</v>
      </c>
      <c r="AL67" s="222">
        <f>AVERAGE(AL61,AL62,AL65)</f>
        <v>0.58080808080808077</v>
      </c>
    </row>
    <row r="68" spans="1:39" ht="15.75" x14ac:dyDescent="0.25">
      <c r="A68" s="318" t="s">
        <v>205</v>
      </c>
      <c r="B68" s="1">
        <v>49</v>
      </c>
      <c r="C68" s="201" t="s">
        <v>187</v>
      </c>
      <c r="D68" s="262" t="s">
        <v>222</v>
      </c>
      <c r="E68" s="44">
        <v>50</v>
      </c>
      <c r="F68" s="45">
        <v>50</v>
      </c>
      <c r="G68" s="45">
        <v>40</v>
      </c>
      <c r="H68" s="45">
        <v>50</v>
      </c>
      <c r="I68" s="45">
        <v>40</v>
      </c>
      <c r="J68" s="45">
        <v>50</v>
      </c>
      <c r="K68" s="45">
        <v>50</v>
      </c>
      <c r="L68" s="45">
        <v>40</v>
      </c>
      <c r="M68" s="45">
        <v>60</v>
      </c>
      <c r="N68" s="45">
        <v>50</v>
      </c>
      <c r="O68" s="45">
        <v>60</v>
      </c>
      <c r="P68" s="45">
        <v>50</v>
      </c>
      <c r="Q68" s="45">
        <v>40</v>
      </c>
      <c r="R68" s="45">
        <v>50</v>
      </c>
      <c r="S68" s="45">
        <v>60</v>
      </c>
      <c r="T68" s="45">
        <v>50</v>
      </c>
      <c r="U68" s="45">
        <v>50</v>
      </c>
      <c r="V68" s="45">
        <v>50</v>
      </c>
      <c r="W68" s="45">
        <v>40</v>
      </c>
      <c r="X68" s="45">
        <v>60</v>
      </c>
      <c r="Y68" s="45">
        <v>50</v>
      </c>
      <c r="Z68" s="45">
        <v>50</v>
      </c>
      <c r="AA68" s="45">
        <v>50</v>
      </c>
      <c r="AB68" s="45">
        <v>50</v>
      </c>
      <c r="AC68" s="45">
        <v>40</v>
      </c>
      <c r="AD68" s="45">
        <v>50</v>
      </c>
      <c r="AE68" s="45">
        <v>60</v>
      </c>
      <c r="AF68" s="45">
        <v>40</v>
      </c>
      <c r="AG68" s="45">
        <v>60</v>
      </c>
      <c r="AH68" s="45">
        <v>40</v>
      </c>
      <c r="AI68" s="45">
        <v>40</v>
      </c>
      <c r="AJ68" s="37">
        <v>50</v>
      </c>
      <c r="AK68" s="37">
        <v>50</v>
      </c>
      <c r="AL68" s="215">
        <f>AVERAGE(E68:AK68)/100</f>
        <v>0.49090909090909096</v>
      </c>
    </row>
    <row r="69" spans="1:39" ht="15.75" x14ac:dyDescent="0.25">
      <c r="A69" s="319"/>
      <c r="B69" s="1">
        <v>50</v>
      </c>
      <c r="C69" s="201" t="s">
        <v>188</v>
      </c>
      <c r="D69" s="263"/>
      <c r="E69" s="46">
        <v>50</v>
      </c>
      <c r="F69" s="47">
        <v>60</v>
      </c>
      <c r="G69" s="47">
        <v>50</v>
      </c>
      <c r="H69" s="47">
        <v>50</v>
      </c>
      <c r="I69" s="47">
        <v>50</v>
      </c>
      <c r="J69" s="47">
        <v>60</v>
      </c>
      <c r="K69" s="47">
        <v>60</v>
      </c>
      <c r="L69" s="47">
        <v>50</v>
      </c>
      <c r="M69" s="47">
        <v>50</v>
      </c>
      <c r="N69" s="47">
        <v>40</v>
      </c>
      <c r="O69" s="47">
        <v>50</v>
      </c>
      <c r="P69" s="47">
        <v>50</v>
      </c>
      <c r="Q69" s="47">
        <v>50</v>
      </c>
      <c r="R69" s="47">
        <v>50</v>
      </c>
      <c r="S69" s="47">
        <v>50</v>
      </c>
      <c r="T69" s="47">
        <v>50</v>
      </c>
      <c r="U69" s="47">
        <v>50</v>
      </c>
      <c r="V69" s="47">
        <v>60</v>
      </c>
      <c r="W69" s="47">
        <v>50</v>
      </c>
      <c r="X69" s="47">
        <v>50</v>
      </c>
      <c r="Y69" s="47">
        <v>60</v>
      </c>
      <c r="Z69" s="47">
        <v>50</v>
      </c>
      <c r="AA69" s="47">
        <v>50</v>
      </c>
      <c r="AB69" s="47">
        <v>60</v>
      </c>
      <c r="AC69" s="47">
        <v>50</v>
      </c>
      <c r="AD69" s="47">
        <v>60</v>
      </c>
      <c r="AE69" s="47">
        <v>50</v>
      </c>
      <c r="AF69" s="47">
        <v>40</v>
      </c>
      <c r="AG69" s="47">
        <v>60</v>
      </c>
      <c r="AH69" s="47">
        <v>40</v>
      </c>
      <c r="AI69" s="47">
        <v>50</v>
      </c>
      <c r="AJ69" s="40">
        <v>50</v>
      </c>
      <c r="AK69" s="40">
        <v>50</v>
      </c>
      <c r="AL69" s="215">
        <f>AVERAGE(E69:AK69)/100</f>
        <v>0.51515151515151514</v>
      </c>
    </row>
    <row r="70" spans="1:39" ht="15.75" customHeight="1" x14ac:dyDescent="0.25">
      <c r="A70" s="319"/>
      <c r="B70" s="1">
        <v>51</v>
      </c>
      <c r="C70" s="201" t="s">
        <v>189</v>
      </c>
      <c r="D70" s="263"/>
      <c r="E70" s="46">
        <v>50</v>
      </c>
      <c r="F70" s="47">
        <v>60</v>
      </c>
      <c r="G70" s="47">
        <v>50</v>
      </c>
      <c r="H70" s="47">
        <v>50</v>
      </c>
      <c r="I70" s="47">
        <v>50</v>
      </c>
      <c r="J70" s="47">
        <v>60</v>
      </c>
      <c r="K70" s="47">
        <v>60</v>
      </c>
      <c r="L70" s="47">
        <v>40</v>
      </c>
      <c r="M70" s="48">
        <v>50</v>
      </c>
      <c r="N70" s="47">
        <v>40</v>
      </c>
      <c r="O70" s="47">
        <v>40</v>
      </c>
      <c r="P70" s="47">
        <v>50</v>
      </c>
      <c r="Q70" s="47">
        <v>40</v>
      </c>
      <c r="R70" s="47">
        <v>50</v>
      </c>
      <c r="S70" s="47">
        <v>50</v>
      </c>
      <c r="T70" s="47">
        <v>40</v>
      </c>
      <c r="U70" s="47">
        <v>50</v>
      </c>
      <c r="V70" s="47">
        <v>50</v>
      </c>
      <c r="W70" s="47">
        <v>50</v>
      </c>
      <c r="X70" s="47">
        <v>50</v>
      </c>
      <c r="Y70" s="47">
        <v>60</v>
      </c>
      <c r="Z70" s="47">
        <v>50</v>
      </c>
      <c r="AA70" s="47">
        <v>50</v>
      </c>
      <c r="AB70" s="47">
        <v>50</v>
      </c>
      <c r="AC70" s="47">
        <v>50</v>
      </c>
      <c r="AD70" s="47">
        <v>50</v>
      </c>
      <c r="AE70" s="47">
        <v>50</v>
      </c>
      <c r="AF70" s="47">
        <v>40</v>
      </c>
      <c r="AG70" s="47">
        <v>60</v>
      </c>
      <c r="AH70" s="47">
        <v>40</v>
      </c>
      <c r="AI70" s="47">
        <v>50</v>
      </c>
      <c r="AJ70" s="40">
        <v>50</v>
      </c>
      <c r="AK70" s="40">
        <v>50</v>
      </c>
      <c r="AL70" s="215">
        <f>AVERAGE(E70:AK70)/100</f>
        <v>0.4939393939393939</v>
      </c>
    </row>
    <row r="71" spans="1:39" ht="15.75" customHeight="1" x14ac:dyDescent="0.25">
      <c r="A71" s="319"/>
      <c r="B71" s="1">
        <v>52</v>
      </c>
      <c r="C71" s="201" t="s">
        <v>190</v>
      </c>
      <c r="D71" s="263"/>
      <c r="E71" s="46">
        <v>50</v>
      </c>
      <c r="F71" s="47">
        <v>50</v>
      </c>
      <c r="G71" s="47">
        <v>40</v>
      </c>
      <c r="H71" s="47">
        <v>50</v>
      </c>
      <c r="I71" s="47">
        <v>40</v>
      </c>
      <c r="J71" s="47">
        <v>50</v>
      </c>
      <c r="K71" s="47">
        <v>60</v>
      </c>
      <c r="L71" s="47">
        <v>50</v>
      </c>
      <c r="M71" s="47">
        <v>50</v>
      </c>
      <c r="N71" s="47">
        <v>50</v>
      </c>
      <c r="O71" s="47">
        <v>50</v>
      </c>
      <c r="P71" s="47">
        <v>50</v>
      </c>
      <c r="Q71" s="47">
        <v>40</v>
      </c>
      <c r="R71" s="47">
        <v>40</v>
      </c>
      <c r="S71" s="47">
        <v>50</v>
      </c>
      <c r="T71" s="47">
        <v>50</v>
      </c>
      <c r="U71" s="47">
        <v>40</v>
      </c>
      <c r="V71" s="47">
        <v>60</v>
      </c>
      <c r="W71" s="47">
        <v>40</v>
      </c>
      <c r="X71" s="47">
        <v>50</v>
      </c>
      <c r="Y71" s="47">
        <v>40</v>
      </c>
      <c r="Z71" s="47">
        <v>50</v>
      </c>
      <c r="AA71" s="47">
        <v>50</v>
      </c>
      <c r="AB71" s="47">
        <v>40</v>
      </c>
      <c r="AC71" s="47">
        <v>50</v>
      </c>
      <c r="AD71" s="47">
        <v>40</v>
      </c>
      <c r="AE71" s="47">
        <v>50</v>
      </c>
      <c r="AF71" s="47">
        <v>40</v>
      </c>
      <c r="AG71" s="47">
        <v>60</v>
      </c>
      <c r="AH71" s="47">
        <v>40</v>
      </c>
      <c r="AI71" s="47">
        <v>40</v>
      </c>
      <c r="AJ71" s="40">
        <v>50</v>
      </c>
      <c r="AK71" s="40">
        <v>50</v>
      </c>
      <c r="AL71" s="215">
        <f>AVERAGE(E71:AK71)/100</f>
        <v>0.47272727272727272</v>
      </c>
    </row>
    <row r="72" spans="1:39" ht="16.5" thickBot="1" x14ac:dyDescent="0.3">
      <c r="A72" s="320"/>
      <c r="B72" s="1">
        <v>53</v>
      </c>
      <c r="C72" s="201" t="s">
        <v>191</v>
      </c>
      <c r="D72" s="264"/>
      <c r="E72" s="46">
        <v>50</v>
      </c>
      <c r="F72" s="47">
        <v>60</v>
      </c>
      <c r="G72" s="47">
        <v>60</v>
      </c>
      <c r="H72" s="47">
        <v>50</v>
      </c>
      <c r="I72" s="47">
        <v>50</v>
      </c>
      <c r="J72" s="47">
        <v>60</v>
      </c>
      <c r="K72" s="47">
        <v>50</v>
      </c>
      <c r="L72" s="47">
        <v>50</v>
      </c>
      <c r="M72" s="47">
        <v>50</v>
      </c>
      <c r="N72" s="47">
        <v>40</v>
      </c>
      <c r="O72" s="47">
        <v>60</v>
      </c>
      <c r="P72" s="47">
        <v>50</v>
      </c>
      <c r="Q72" s="47">
        <v>40</v>
      </c>
      <c r="R72" s="47">
        <v>50</v>
      </c>
      <c r="S72" s="47">
        <v>50</v>
      </c>
      <c r="T72" s="47">
        <v>50</v>
      </c>
      <c r="U72" s="47">
        <v>50</v>
      </c>
      <c r="V72" s="47">
        <v>60</v>
      </c>
      <c r="W72" s="47">
        <v>50</v>
      </c>
      <c r="X72" s="47">
        <v>60</v>
      </c>
      <c r="Y72" s="47">
        <v>60</v>
      </c>
      <c r="Z72" s="47">
        <v>50</v>
      </c>
      <c r="AA72" s="47">
        <v>50</v>
      </c>
      <c r="AB72" s="47">
        <v>60</v>
      </c>
      <c r="AC72" s="47">
        <v>50</v>
      </c>
      <c r="AD72" s="47">
        <v>60</v>
      </c>
      <c r="AE72" s="47">
        <v>50</v>
      </c>
      <c r="AF72" s="47">
        <v>40</v>
      </c>
      <c r="AG72" s="47">
        <v>60</v>
      </c>
      <c r="AH72" s="47">
        <v>40</v>
      </c>
      <c r="AI72" s="47">
        <v>50</v>
      </c>
      <c r="AJ72" s="40">
        <v>50</v>
      </c>
      <c r="AK72" s="40">
        <v>50</v>
      </c>
      <c r="AL72" s="215">
        <f>AVERAGE(E72:AK72)/100</f>
        <v>0.51818181818181819</v>
      </c>
    </row>
    <row r="73" spans="1:39" ht="15.75" x14ac:dyDescent="0.2">
      <c r="A73" s="87"/>
      <c r="B73" s="1"/>
      <c r="C73" s="237" t="s">
        <v>216</v>
      </c>
      <c r="D73" s="237"/>
      <c r="E73" s="100">
        <f>AVERAGE(E68:E72)/100</f>
        <v>0.5</v>
      </c>
      <c r="F73" s="100">
        <f t="shared" ref="F73:AK73" si="24">AVERAGE(F68:F72)/100</f>
        <v>0.56000000000000005</v>
      </c>
      <c r="G73" s="100">
        <f t="shared" si="24"/>
        <v>0.48</v>
      </c>
      <c r="H73" s="100">
        <f t="shared" si="24"/>
        <v>0.5</v>
      </c>
      <c r="I73" s="100">
        <f t="shared" si="24"/>
        <v>0.46</v>
      </c>
      <c r="J73" s="100">
        <f t="shared" si="24"/>
        <v>0.56000000000000005</v>
      </c>
      <c r="K73" s="100">
        <f t="shared" si="24"/>
        <v>0.56000000000000005</v>
      </c>
      <c r="L73" s="100">
        <f t="shared" si="24"/>
        <v>0.46</v>
      </c>
      <c r="M73" s="100">
        <f t="shared" si="24"/>
        <v>0.52</v>
      </c>
      <c r="N73" s="100">
        <f t="shared" si="24"/>
        <v>0.44</v>
      </c>
      <c r="O73" s="100">
        <f t="shared" si="24"/>
        <v>0.52</v>
      </c>
      <c r="P73" s="100">
        <f t="shared" si="24"/>
        <v>0.5</v>
      </c>
      <c r="Q73" s="100">
        <f t="shared" si="24"/>
        <v>0.42</v>
      </c>
      <c r="R73" s="100">
        <f t="shared" si="24"/>
        <v>0.48</v>
      </c>
      <c r="S73" s="100">
        <f t="shared" si="24"/>
        <v>0.52</v>
      </c>
      <c r="T73" s="100">
        <f t="shared" si="24"/>
        <v>0.48</v>
      </c>
      <c r="U73" s="100">
        <f t="shared" si="24"/>
        <v>0.48</v>
      </c>
      <c r="V73" s="100">
        <f t="shared" si="24"/>
        <v>0.56000000000000005</v>
      </c>
      <c r="W73" s="100">
        <f t="shared" si="24"/>
        <v>0.46</v>
      </c>
      <c r="X73" s="100">
        <f t="shared" si="24"/>
        <v>0.54</v>
      </c>
      <c r="Y73" s="100">
        <f t="shared" si="24"/>
        <v>0.54</v>
      </c>
      <c r="Z73" s="100">
        <f t="shared" si="24"/>
        <v>0.5</v>
      </c>
      <c r="AA73" s="100">
        <f t="shared" si="24"/>
        <v>0.5</v>
      </c>
      <c r="AB73" s="100">
        <f t="shared" si="24"/>
        <v>0.52</v>
      </c>
      <c r="AC73" s="100">
        <f t="shared" si="24"/>
        <v>0.48</v>
      </c>
      <c r="AD73" s="100">
        <f t="shared" si="24"/>
        <v>0.52</v>
      </c>
      <c r="AE73" s="100">
        <f t="shared" si="24"/>
        <v>0.52</v>
      </c>
      <c r="AF73" s="100">
        <f t="shared" si="24"/>
        <v>0.4</v>
      </c>
      <c r="AG73" s="100">
        <f t="shared" si="24"/>
        <v>0.6</v>
      </c>
      <c r="AH73" s="100">
        <f t="shared" si="24"/>
        <v>0.4</v>
      </c>
      <c r="AI73" s="100">
        <f t="shared" si="24"/>
        <v>0.46</v>
      </c>
      <c r="AJ73" s="100">
        <f t="shared" si="24"/>
        <v>0.5</v>
      </c>
      <c r="AK73" s="100">
        <f t="shared" si="24"/>
        <v>0.5</v>
      </c>
      <c r="AL73" s="224">
        <f>AVERAGE(AL68:AL72)</f>
        <v>0.49818181818181817</v>
      </c>
      <c r="AM73" s="82"/>
    </row>
    <row r="74" spans="1:39" ht="15.75" x14ac:dyDescent="0.25">
      <c r="A74" s="87"/>
      <c r="B74" s="1"/>
      <c r="C74" s="238" t="s">
        <v>213</v>
      </c>
      <c r="D74" s="238"/>
      <c r="E74" s="86">
        <f>AVERAGE(E69,E70,E72)/100</f>
        <v>0.5</v>
      </c>
      <c r="F74" s="86">
        <f t="shared" ref="F74:AK74" si="25">AVERAGE(F69,F70,F72)/100</f>
        <v>0.6</v>
      </c>
      <c r="G74" s="86">
        <f t="shared" si="25"/>
        <v>0.53333333333333333</v>
      </c>
      <c r="H74" s="86">
        <f t="shared" si="25"/>
        <v>0.5</v>
      </c>
      <c r="I74" s="86">
        <f t="shared" si="25"/>
        <v>0.5</v>
      </c>
      <c r="J74" s="86">
        <f t="shared" si="25"/>
        <v>0.6</v>
      </c>
      <c r="K74" s="86">
        <f t="shared" si="25"/>
        <v>0.56666666666666665</v>
      </c>
      <c r="L74" s="86">
        <f t="shared" si="25"/>
        <v>0.46666666666666662</v>
      </c>
      <c r="M74" s="86">
        <f t="shared" si="25"/>
        <v>0.5</v>
      </c>
      <c r="N74" s="86">
        <f t="shared" si="25"/>
        <v>0.4</v>
      </c>
      <c r="O74" s="86">
        <f t="shared" si="25"/>
        <v>0.5</v>
      </c>
      <c r="P74" s="86">
        <f t="shared" si="25"/>
        <v>0.5</v>
      </c>
      <c r="Q74" s="86">
        <f t="shared" si="25"/>
        <v>0.43333333333333335</v>
      </c>
      <c r="R74" s="86">
        <f t="shared" si="25"/>
        <v>0.5</v>
      </c>
      <c r="S74" s="86">
        <f t="shared" si="25"/>
        <v>0.5</v>
      </c>
      <c r="T74" s="86">
        <f t="shared" si="25"/>
        <v>0.46666666666666662</v>
      </c>
      <c r="U74" s="86">
        <f t="shared" si="25"/>
        <v>0.5</v>
      </c>
      <c r="V74" s="86">
        <f t="shared" si="25"/>
        <v>0.56666666666666665</v>
      </c>
      <c r="W74" s="86">
        <f t="shared" si="25"/>
        <v>0.5</v>
      </c>
      <c r="X74" s="86">
        <f t="shared" si="25"/>
        <v>0.53333333333333333</v>
      </c>
      <c r="Y74" s="86">
        <f t="shared" si="25"/>
        <v>0.6</v>
      </c>
      <c r="Z74" s="86">
        <f t="shared" si="25"/>
        <v>0.5</v>
      </c>
      <c r="AA74" s="86">
        <f t="shared" si="25"/>
        <v>0.5</v>
      </c>
      <c r="AB74" s="86">
        <f t="shared" si="25"/>
        <v>0.56666666666666665</v>
      </c>
      <c r="AC74" s="86">
        <f t="shared" si="25"/>
        <v>0.5</v>
      </c>
      <c r="AD74" s="86">
        <f t="shared" si="25"/>
        <v>0.56666666666666665</v>
      </c>
      <c r="AE74" s="86">
        <f t="shared" si="25"/>
        <v>0.5</v>
      </c>
      <c r="AF74" s="86">
        <f t="shared" si="25"/>
        <v>0.4</v>
      </c>
      <c r="AG74" s="86">
        <f t="shared" si="25"/>
        <v>0.6</v>
      </c>
      <c r="AH74" s="86">
        <f t="shared" si="25"/>
        <v>0.4</v>
      </c>
      <c r="AI74" s="86">
        <f>AVERAGE(AI69,AI70,AI72)/100</f>
        <v>0.5</v>
      </c>
      <c r="AJ74" s="86">
        <f t="shared" si="25"/>
        <v>0.5</v>
      </c>
      <c r="AK74" s="86">
        <f t="shared" si="25"/>
        <v>0.5</v>
      </c>
      <c r="AL74" s="225">
        <f>AVERAGE(AL69,AL70,AL72)</f>
        <v>0.50909090909090915</v>
      </c>
      <c r="AM74" s="82"/>
    </row>
    <row r="75" spans="1:39" ht="15.75" x14ac:dyDescent="0.2">
      <c r="A75" s="87"/>
      <c r="B75" s="1"/>
      <c r="C75" s="237" t="s">
        <v>217</v>
      </c>
      <c r="D75" s="237"/>
      <c r="E75" s="214">
        <f>(E10+E18+E26+E42+E50+E58+E66+E73+E34)/9</f>
        <v>0.62037037037037046</v>
      </c>
      <c r="F75" s="225">
        <f t="shared" ref="F75:N75" si="26">(F10+F18+F26+F42+F50+F58+F66+F73+F34)/9</f>
        <v>0.5964814814814815</v>
      </c>
      <c r="G75" s="225">
        <f t="shared" si="26"/>
        <v>0.57740740740740737</v>
      </c>
      <c r="H75" s="225">
        <f t="shared" si="26"/>
        <v>0.56111111111111112</v>
      </c>
      <c r="I75" s="225">
        <f t="shared" si="26"/>
        <v>0.54555555555555557</v>
      </c>
      <c r="J75" s="225">
        <f t="shared" si="26"/>
        <v>0.5770370370370369</v>
      </c>
      <c r="K75" s="225">
        <f t="shared" si="26"/>
        <v>0.61592592592592599</v>
      </c>
      <c r="L75" s="225">
        <f t="shared" si="26"/>
        <v>0.63814814814814813</v>
      </c>
      <c r="M75" s="225">
        <f t="shared" si="26"/>
        <v>0.60870370370370375</v>
      </c>
      <c r="N75" s="225">
        <f t="shared" si="26"/>
        <v>0.53777777777777791</v>
      </c>
      <c r="O75" s="225">
        <f t="shared" ref="O75:X75" si="27">(O10+O18+O26+O42+O50+O58+O66+O73+O34)/9</f>
        <v>0.73685185185185187</v>
      </c>
      <c r="P75" s="225">
        <f t="shared" si="27"/>
        <v>0.49444444444444446</v>
      </c>
      <c r="Q75" s="225">
        <f t="shared" si="27"/>
        <v>0.52074074074074073</v>
      </c>
      <c r="R75" s="225">
        <f t="shared" si="27"/>
        <v>0.60055555555555551</v>
      </c>
      <c r="S75" s="225">
        <f t="shared" si="27"/>
        <v>0.49851851851851858</v>
      </c>
      <c r="T75" s="225">
        <f t="shared" si="27"/>
        <v>0.57092592592592595</v>
      </c>
      <c r="U75" s="225">
        <f t="shared" si="27"/>
        <v>0.39592592592592596</v>
      </c>
      <c r="V75" s="225">
        <f t="shared" si="27"/>
        <v>0.40481481481481485</v>
      </c>
      <c r="W75" s="225">
        <f t="shared" si="27"/>
        <v>0.54648148148148157</v>
      </c>
      <c r="X75" s="225">
        <f t="shared" si="27"/>
        <v>0.58129629629629631</v>
      </c>
      <c r="Y75" s="225">
        <f>(Y10+Y18+Y26+Y42+Y50+Y58+Y66+Y73+Y34)/9</f>
        <v>0.56555555555555559</v>
      </c>
      <c r="Z75" s="225">
        <f t="shared" ref="Z75:AL75" si="28">(Z10+Z18+Z26+Z42+Z50+Z58+Z66+Z73+Z34)/9</f>
        <v>0.48981481481481481</v>
      </c>
      <c r="AA75" s="225">
        <f t="shared" si="28"/>
        <v>0.52037037037037037</v>
      </c>
      <c r="AB75" s="225">
        <f t="shared" si="28"/>
        <v>0.42259259259259263</v>
      </c>
      <c r="AC75" s="225">
        <f t="shared" si="28"/>
        <v>0.56722222222222229</v>
      </c>
      <c r="AD75" s="225">
        <f t="shared" si="28"/>
        <v>0.53370370370370368</v>
      </c>
      <c r="AE75" s="225">
        <f t="shared" si="28"/>
        <v>0.56611111111111112</v>
      </c>
      <c r="AF75" s="225">
        <f t="shared" si="28"/>
        <v>0.42314814814814816</v>
      </c>
      <c r="AG75" s="225">
        <f t="shared" si="28"/>
        <v>0.59722222222222221</v>
      </c>
      <c r="AH75" s="225">
        <f t="shared" si="28"/>
        <v>0.57685185185185195</v>
      </c>
      <c r="AI75" s="225">
        <f t="shared" si="28"/>
        <v>0.60018518518518515</v>
      </c>
      <c r="AJ75" s="225">
        <f t="shared" si="28"/>
        <v>0.6333333333333333</v>
      </c>
      <c r="AK75" s="225">
        <f t="shared" si="28"/>
        <v>0.63148148148148153</v>
      </c>
      <c r="AL75" s="225">
        <f t="shared" si="28"/>
        <v>0.5563129559483726</v>
      </c>
      <c r="AM75" s="82"/>
    </row>
    <row r="76" spans="1:39" ht="15.75" x14ac:dyDescent="0.25">
      <c r="A76" s="87"/>
      <c r="B76" s="1"/>
      <c r="C76" s="238" t="s">
        <v>218</v>
      </c>
      <c r="D76" s="238"/>
      <c r="E76" s="213">
        <f>((E5+E7+E8+E13+E17+E21+E32+E36+E37+E39+E41+E49+E54+E57+E61+E62+E65+E69+E70+E72)/20)/100</f>
        <v>0.66</v>
      </c>
      <c r="F76" s="213">
        <f t="shared" ref="F76:N76" si="29">((F5+F7+F8+F13+F17+F21+F32+F36+F37+F39+F41+F49+F54+F57+F61+F62+F65+F69+F70+F72)/20)/100</f>
        <v>0.62749999999999995</v>
      </c>
      <c r="G76" s="213">
        <f t="shared" si="29"/>
        <v>0.60499999999999998</v>
      </c>
      <c r="H76" s="213">
        <f t="shared" si="29"/>
        <v>0.58499999999999996</v>
      </c>
      <c r="I76" s="213">
        <f t="shared" si="29"/>
        <v>0.59499999999999997</v>
      </c>
      <c r="J76" s="213">
        <f t="shared" si="29"/>
        <v>0.6</v>
      </c>
      <c r="K76" s="213">
        <f t="shared" si="29"/>
        <v>0.62749999999999995</v>
      </c>
      <c r="L76" s="213">
        <f t="shared" si="29"/>
        <v>0.65749999999999997</v>
      </c>
      <c r="M76" s="213">
        <f t="shared" si="29"/>
        <v>0.64500000000000002</v>
      </c>
      <c r="N76" s="213">
        <f t="shared" si="29"/>
        <v>0.57750000000000001</v>
      </c>
      <c r="O76" s="213">
        <f t="shared" ref="O76:X76" si="30">((O5+O7+O8+O13+O17+O21+O32+O36+O37+O39+O41+O49+O54+O57+O61+O62+O65+O69+O70+O72)/20)/100</f>
        <v>0.64500000000000002</v>
      </c>
      <c r="P76" s="213">
        <f t="shared" si="30"/>
        <v>0.51</v>
      </c>
      <c r="Q76" s="213">
        <f t="shared" si="30"/>
        <v>0.52749999999999997</v>
      </c>
      <c r="R76" s="213">
        <f t="shared" si="30"/>
        <v>0.64</v>
      </c>
      <c r="S76" s="213">
        <f t="shared" si="30"/>
        <v>0.48249999999999998</v>
      </c>
      <c r="T76" s="213">
        <f t="shared" si="30"/>
        <v>0.6</v>
      </c>
      <c r="U76" s="213">
        <f t="shared" si="30"/>
        <v>0.3775</v>
      </c>
      <c r="V76" s="213">
        <f t="shared" si="30"/>
        <v>0.42249999999999999</v>
      </c>
      <c r="W76" s="213">
        <f t="shared" si="30"/>
        <v>0.58750000000000002</v>
      </c>
      <c r="X76" s="213">
        <f t="shared" si="30"/>
        <v>0.62</v>
      </c>
      <c r="Y76" s="213">
        <f>((Y5+Y7+Y8+Y13+Y17+Y21+Y32+Y36+Y37+Y39+Y41+Y49+Y54+Y57+Y61+Y62+Y65+Y69+Y70+Y72)/20)/100</f>
        <v>0.62250000000000005</v>
      </c>
      <c r="Z76" s="213">
        <f t="shared" ref="Z76:AK76" si="31">((Z5+Z7+Z8+Z13+Z17+Z21+Z32+Z36+Z37+Z39+Z41+Z49+Z54+Z57+Z61+Z62+Z65+Z69+Z70+Z72)/20)/100</f>
        <v>0.56499999999999995</v>
      </c>
      <c r="AA76" s="213">
        <f t="shared" si="31"/>
        <v>0.59750000000000003</v>
      </c>
      <c r="AB76" s="213">
        <f t="shared" si="31"/>
        <v>0.49249999999999999</v>
      </c>
      <c r="AC76" s="213">
        <f t="shared" si="31"/>
        <v>0.60499999999999998</v>
      </c>
      <c r="AD76" s="213">
        <f t="shared" si="31"/>
        <v>0.57750000000000001</v>
      </c>
      <c r="AE76" s="213">
        <f t="shared" si="31"/>
        <v>0.59250000000000003</v>
      </c>
      <c r="AF76" s="213">
        <f t="shared" si="31"/>
        <v>0.46250000000000002</v>
      </c>
      <c r="AG76" s="213">
        <f t="shared" si="31"/>
        <v>0.65249999999999997</v>
      </c>
      <c r="AH76" s="213">
        <f t="shared" si="31"/>
        <v>0.60750000000000004</v>
      </c>
      <c r="AI76" s="213">
        <f t="shared" si="31"/>
        <v>0.65749999999999997</v>
      </c>
      <c r="AJ76" s="213">
        <f t="shared" si="31"/>
        <v>0.67249999999999999</v>
      </c>
      <c r="AK76" s="213">
        <f t="shared" si="31"/>
        <v>0.69</v>
      </c>
      <c r="AL76" s="213">
        <f>((AL5+AL7+AL8+AL13+AL17+AL21+AL32+AL36+AL37+AL39+AL41+AL49+AL54+AL57+AL61+AL62+AL65+AL69+AL70+AL72)/20)</f>
        <v>0.58750000000000002</v>
      </c>
      <c r="AM76" s="82"/>
    </row>
    <row r="78" spans="1:39" ht="20.25" customHeight="1" x14ac:dyDescent="0.3">
      <c r="C78" s="25"/>
      <c r="D78" s="25"/>
      <c r="E78" s="25"/>
      <c r="F78" s="25"/>
      <c r="G78" s="25"/>
      <c r="H78" s="25"/>
      <c r="I78" s="25"/>
      <c r="J78" s="25"/>
      <c r="K78" s="25"/>
      <c r="L78" s="25"/>
    </row>
    <row r="79" spans="1:39" ht="20.25" customHeight="1" x14ac:dyDescent="0.3"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1:39" ht="20.25" x14ac:dyDescent="0.3">
      <c r="C80" s="25"/>
      <c r="D80" s="25"/>
      <c r="E80" s="25"/>
      <c r="F80" s="25"/>
      <c r="G80" s="25"/>
      <c r="H80" s="25"/>
      <c r="I80" s="25"/>
      <c r="J80" s="25"/>
      <c r="K80" s="25"/>
      <c r="L80" s="25"/>
    </row>
  </sheetData>
  <mergeCells count="25">
    <mergeCell ref="A68:A72"/>
    <mergeCell ref="A4:A9"/>
    <mergeCell ref="A12:A17"/>
    <mergeCell ref="A20:A25"/>
    <mergeCell ref="A28:A33"/>
    <mergeCell ref="A36:A41"/>
    <mergeCell ref="A44:A49"/>
    <mergeCell ref="A52:A57"/>
    <mergeCell ref="A60:A65"/>
    <mergeCell ref="AL2:AL3"/>
    <mergeCell ref="B1:AK1"/>
    <mergeCell ref="E2:L2"/>
    <mergeCell ref="M2:O2"/>
    <mergeCell ref="P2:X2"/>
    <mergeCell ref="Y2:AB2"/>
    <mergeCell ref="AC2:AK2"/>
    <mergeCell ref="D44:D49"/>
    <mergeCell ref="D52:D57"/>
    <mergeCell ref="D60:D65"/>
    <mergeCell ref="D68:D72"/>
    <mergeCell ref="D4:D9"/>
    <mergeCell ref="D12:D17"/>
    <mergeCell ref="D20:D25"/>
    <mergeCell ref="D28:D33"/>
    <mergeCell ref="D36:D41"/>
  </mergeCells>
  <phoneticPr fontId="3" type="noConversion"/>
  <hyperlinks>
    <hyperlink ref="C36" r:id="rId1" display="https://schoolpay.by/school/pupil/1482346"/>
    <hyperlink ref="C44" r:id="rId2" display="https://schoolpay.by/school/pupil/1482339"/>
    <hyperlink ref="C45" r:id="rId3" display="https://schoolpay.by/school/pupil/1482356"/>
    <hyperlink ref="C47" r:id="rId4" display="https://schoolpay.by/school/pupil/1482336"/>
  </hyperlinks>
  <pageMargins left="0" right="0" top="0" bottom="0" header="0" footer="0"/>
  <pageSetup paperSize="9" orientation="landscape" verticalDpi="120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78"/>
  <sheetViews>
    <sheetView zoomScale="64" zoomScaleNormal="64" workbookViewId="0">
      <selection activeCell="A2" sqref="A2"/>
    </sheetView>
  </sheetViews>
  <sheetFormatPr defaultRowHeight="12.75" x14ac:dyDescent="0.2"/>
  <cols>
    <col min="1" max="1" width="9.140625" style="33"/>
    <col min="2" max="2" width="4.5703125" style="33" customWidth="1"/>
    <col min="3" max="3" width="62.7109375" style="33" customWidth="1"/>
    <col min="4" max="5" width="10.5703125" style="33" customWidth="1"/>
    <col min="6" max="6" width="11" style="33" customWidth="1"/>
    <col min="7" max="35" width="10.85546875" style="33" customWidth="1"/>
    <col min="36" max="36" width="10.7109375" style="33" customWidth="1"/>
    <col min="37" max="40" width="10.85546875" style="33" customWidth="1"/>
    <col min="41" max="41" width="18.7109375" style="56" customWidth="1"/>
    <col min="42" max="16384" width="9.140625" style="33"/>
  </cols>
  <sheetData>
    <row r="1" spans="1:41" ht="18.75" x14ac:dyDescent="0.3">
      <c r="B1" s="323" t="s">
        <v>118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49"/>
    </row>
    <row r="2" spans="1:41" ht="18.75" x14ac:dyDescent="0.3">
      <c r="B2" s="50"/>
      <c r="C2" s="51" t="s">
        <v>44</v>
      </c>
      <c r="D2" s="51"/>
      <c r="E2" s="324" t="s">
        <v>26</v>
      </c>
      <c r="F2" s="324"/>
      <c r="G2" s="324"/>
      <c r="H2" s="324"/>
      <c r="I2" s="324"/>
      <c r="J2" s="324"/>
      <c r="K2" s="324"/>
      <c r="L2" s="324"/>
      <c r="M2" s="325" t="s">
        <v>27</v>
      </c>
      <c r="N2" s="326"/>
      <c r="O2" s="326"/>
      <c r="P2" s="326"/>
      <c r="Q2" s="326"/>
      <c r="R2" s="326"/>
      <c r="S2" s="327"/>
      <c r="T2" s="325" t="s">
        <v>28</v>
      </c>
      <c r="U2" s="326"/>
      <c r="V2" s="326"/>
      <c r="W2" s="326"/>
      <c r="X2" s="326"/>
      <c r="Y2" s="326"/>
      <c r="Z2" s="328" t="s">
        <v>30</v>
      </c>
      <c r="AA2" s="328"/>
      <c r="AB2" s="328"/>
      <c r="AC2" s="328"/>
      <c r="AD2" s="328"/>
      <c r="AE2" s="325" t="s">
        <v>29</v>
      </c>
      <c r="AF2" s="326"/>
      <c r="AG2" s="326"/>
      <c r="AH2" s="326"/>
      <c r="AI2" s="326"/>
      <c r="AJ2" s="326"/>
      <c r="AK2" s="326"/>
      <c r="AL2" s="326"/>
      <c r="AM2" s="327"/>
      <c r="AN2" s="32"/>
      <c r="AO2" s="321" t="s">
        <v>129</v>
      </c>
    </row>
    <row r="3" spans="1:41" ht="298.5" customHeight="1" thickBot="1" x14ac:dyDescent="0.35">
      <c r="B3" s="50"/>
      <c r="C3" s="52" t="s">
        <v>6</v>
      </c>
      <c r="D3" s="248"/>
      <c r="E3" s="53" t="s">
        <v>83</v>
      </c>
      <c r="F3" s="53" t="s">
        <v>84</v>
      </c>
      <c r="G3" s="53" t="s">
        <v>85</v>
      </c>
      <c r="H3" s="53" t="s">
        <v>86</v>
      </c>
      <c r="I3" s="53" t="s">
        <v>87</v>
      </c>
      <c r="J3" s="53" t="s">
        <v>88</v>
      </c>
      <c r="K3" s="53" t="s">
        <v>89</v>
      </c>
      <c r="L3" s="53" t="s">
        <v>90</v>
      </c>
      <c r="M3" s="53" t="s">
        <v>91</v>
      </c>
      <c r="N3" s="53" t="s">
        <v>92</v>
      </c>
      <c r="O3" s="53" t="s">
        <v>93</v>
      </c>
      <c r="P3" s="53" t="s">
        <v>94</v>
      </c>
      <c r="Q3" s="53" t="s">
        <v>95</v>
      </c>
      <c r="R3" s="53" t="s">
        <v>96</v>
      </c>
      <c r="S3" s="53" t="s">
        <v>97</v>
      </c>
      <c r="T3" s="53" t="s">
        <v>98</v>
      </c>
      <c r="U3" s="53" t="s">
        <v>99</v>
      </c>
      <c r="V3" s="53" t="s">
        <v>100</v>
      </c>
      <c r="W3" s="53" t="s">
        <v>101</v>
      </c>
      <c r="X3" s="53" t="s">
        <v>102</v>
      </c>
      <c r="Y3" s="53" t="s">
        <v>103</v>
      </c>
      <c r="Z3" s="53" t="s">
        <v>104</v>
      </c>
      <c r="AA3" s="53" t="s">
        <v>105</v>
      </c>
      <c r="AB3" s="53" t="s">
        <v>106</v>
      </c>
      <c r="AC3" s="53" t="s">
        <v>107</v>
      </c>
      <c r="AD3" s="53" t="s">
        <v>108</v>
      </c>
      <c r="AE3" s="53" t="s">
        <v>109</v>
      </c>
      <c r="AF3" s="53" t="s">
        <v>110</v>
      </c>
      <c r="AG3" s="53" t="s">
        <v>84</v>
      </c>
      <c r="AH3" s="53" t="s">
        <v>111</v>
      </c>
      <c r="AI3" s="53" t="s">
        <v>112</v>
      </c>
      <c r="AJ3" s="53" t="s">
        <v>113</v>
      </c>
      <c r="AK3" s="53" t="s">
        <v>114</v>
      </c>
      <c r="AL3" s="53" t="s">
        <v>115</v>
      </c>
      <c r="AM3" s="53" t="s">
        <v>116</v>
      </c>
      <c r="AN3" s="32"/>
      <c r="AO3" s="322"/>
    </row>
    <row r="4" spans="1:41" ht="18.75" x14ac:dyDescent="0.3">
      <c r="A4" s="290" t="s">
        <v>206</v>
      </c>
      <c r="B4" s="50">
        <v>1</v>
      </c>
      <c r="C4" s="72" t="s">
        <v>151</v>
      </c>
      <c r="D4" s="262" t="s">
        <v>219</v>
      </c>
      <c r="E4" s="57">
        <v>70</v>
      </c>
      <c r="F4" s="57">
        <v>70</v>
      </c>
      <c r="G4" s="58">
        <v>70</v>
      </c>
      <c r="H4" s="58">
        <v>70</v>
      </c>
      <c r="I4" s="58">
        <v>80</v>
      </c>
      <c r="J4" s="58">
        <v>70</v>
      </c>
      <c r="K4" s="58">
        <v>70</v>
      </c>
      <c r="L4" s="58">
        <v>70</v>
      </c>
      <c r="M4" s="58">
        <v>70</v>
      </c>
      <c r="N4" s="57">
        <v>70</v>
      </c>
      <c r="O4" s="58">
        <v>80</v>
      </c>
      <c r="P4" s="58">
        <v>60</v>
      </c>
      <c r="Q4" s="58">
        <v>70</v>
      </c>
      <c r="R4" s="58">
        <v>70</v>
      </c>
      <c r="S4" s="58">
        <v>60</v>
      </c>
      <c r="T4" s="58">
        <v>50</v>
      </c>
      <c r="U4" s="58">
        <v>40</v>
      </c>
      <c r="V4" s="58">
        <v>70</v>
      </c>
      <c r="W4" s="58">
        <v>70</v>
      </c>
      <c r="X4" s="58">
        <v>60</v>
      </c>
      <c r="Y4" s="58">
        <v>70</v>
      </c>
      <c r="Z4" s="58">
        <v>80</v>
      </c>
      <c r="AA4" s="58">
        <v>80</v>
      </c>
      <c r="AB4" s="58">
        <v>80</v>
      </c>
      <c r="AC4" s="58">
        <v>70</v>
      </c>
      <c r="AD4" s="58">
        <v>80</v>
      </c>
      <c r="AE4" s="58">
        <v>70</v>
      </c>
      <c r="AF4" s="58">
        <v>70</v>
      </c>
      <c r="AG4" s="58">
        <v>70</v>
      </c>
      <c r="AH4" s="58">
        <v>50</v>
      </c>
      <c r="AI4" s="58">
        <v>70</v>
      </c>
      <c r="AJ4" s="58">
        <v>60</v>
      </c>
      <c r="AK4" s="58">
        <v>70</v>
      </c>
      <c r="AL4" s="58">
        <v>70</v>
      </c>
      <c r="AM4" s="58">
        <v>60</v>
      </c>
      <c r="AN4" s="66">
        <f>AVERAGE(E4:AM4)</f>
        <v>68.285714285714292</v>
      </c>
      <c r="AO4" s="60">
        <f t="shared" ref="AO4:AO9" si="0">AN4/100</f>
        <v>0.68285714285714294</v>
      </c>
    </row>
    <row r="5" spans="1:41" ht="18.75" x14ac:dyDescent="0.3">
      <c r="A5" s="291"/>
      <c r="B5" s="50">
        <v>2</v>
      </c>
      <c r="C5" s="89" t="s">
        <v>152</v>
      </c>
      <c r="D5" s="263"/>
      <c r="E5" s="61">
        <v>80</v>
      </c>
      <c r="F5" s="61">
        <v>70</v>
      </c>
      <c r="G5" s="62">
        <v>80</v>
      </c>
      <c r="H5" s="62">
        <v>70</v>
      </c>
      <c r="I5" s="62">
        <v>80</v>
      </c>
      <c r="J5" s="62">
        <v>80</v>
      </c>
      <c r="K5" s="62">
        <v>70</v>
      </c>
      <c r="L5" s="62">
        <v>80</v>
      </c>
      <c r="M5" s="62">
        <v>70</v>
      </c>
      <c r="N5" s="61">
        <v>80</v>
      </c>
      <c r="O5" s="62">
        <v>80</v>
      </c>
      <c r="P5" s="62">
        <v>80</v>
      </c>
      <c r="Q5" s="62">
        <v>70</v>
      </c>
      <c r="R5" s="62">
        <v>80</v>
      </c>
      <c r="S5" s="62">
        <v>60</v>
      </c>
      <c r="T5" s="62">
        <v>60</v>
      </c>
      <c r="U5" s="62">
        <v>40</v>
      </c>
      <c r="V5" s="62">
        <v>70</v>
      </c>
      <c r="W5" s="62">
        <v>80</v>
      </c>
      <c r="X5" s="62">
        <v>60</v>
      </c>
      <c r="Y5" s="62">
        <v>60</v>
      </c>
      <c r="Z5" s="62">
        <v>80</v>
      </c>
      <c r="AA5" s="62">
        <v>80</v>
      </c>
      <c r="AB5" s="62">
        <v>80</v>
      </c>
      <c r="AC5" s="62">
        <v>70</v>
      </c>
      <c r="AD5" s="62">
        <v>80</v>
      </c>
      <c r="AE5" s="62">
        <v>60</v>
      </c>
      <c r="AF5" s="62">
        <v>80</v>
      </c>
      <c r="AG5" s="62">
        <v>70</v>
      </c>
      <c r="AH5" s="62">
        <v>50</v>
      </c>
      <c r="AI5" s="62">
        <v>70</v>
      </c>
      <c r="AJ5" s="62">
        <v>50</v>
      </c>
      <c r="AK5" s="62">
        <v>70</v>
      </c>
      <c r="AL5" s="62">
        <v>70</v>
      </c>
      <c r="AM5" s="62">
        <v>50</v>
      </c>
      <c r="AN5" s="66">
        <f t="shared" ref="AN5:AN72" si="1">AVERAGE(E5:AM5)</f>
        <v>70.285714285714292</v>
      </c>
      <c r="AO5" s="60">
        <f t="shared" si="0"/>
        <v>0.70285714285714296</v>
      </c>
    </row>
    <row r="6" spans="1:41" ht="18.75" x14ac:dyDescent="0.3">
      <c r="A6" s="291"/>
      <c r="B6" s="50">
        <v>3</v>
      </c>
      <c r="C6" s="89" t="s">
        <v>153</v>
      </c>
      <c r="D6" s="263"/>
      <c r="E6" s="61">
        <v>80</v>
      </c>
      <c r="F6" s="61">
        <v>80</v>
      </c>
      <c r="G6" s="62">
        <v>80</v>
      </c>
      <c r="H6" s="62">
        <v>70</v>
      </c>
      <c r="I6" s="62">
        <v>80</v>
      </c>
      <c r="J6" s="62">
        <v>70</v>
      </c>
      <c r="K6" s="62">
        <v>70</v>
      </c>
      <c r="L6" s="62">
        <v>70</v>
      </c>
      <c r="M6" s="62">
        <v>70</v>
      </c>
      <c r="N6" s="61">
        <v>80</v>
      </c>
      <c r="O6" s="62">
        <v>80</v>
      </c>
      <c r="P6" s="62">
        <v>60</v>
      </c>
      <c r="Q6" s="62">
        <v>70</v>
      </c>
      <c r="R6" s="62">
        <v>70</v>
      </c>
      <c r="S6" s="62">
        <v>60</v>
      </c>
      <c r="T6" s="62">
        <v>50</v>
      </c>
      <c r="U6" s="62">
        <v>40</v>
      </c>
      <c r="V6" s="62">
        <v>70</v>
      </c>
      <c r="W6" s="62">
        <v>70</v>
      </c>
      <c r="X6" s="62">
        <v>60</v>
      </c>
      <c r="Y6" s="62">
        <v>70</v>
      </c>
      <c r="Z6" s="62">
        <v>80</v>
      </c>
      <c r="AA6" s="62">
        <v>80</v>
      </c>
      <c r="AB6" s="62">
        <v>80</v>
      </c>
      <c r="AC6" s="62">
        <v>70</v>
      </c>
      <c r="AD6" s="62">
        <v>80</v>
      </c>
      <c r="AE6" s="62">
        <v>80</v>
      </c>
      <c r="AF6" s="62">
        <v>70</v>
      </c>
      <c r="AG6" s="62">
        <v>70</v>
      </c>
      <c r="AH6" s="62">
        <v>60</v>
      </c>
      <c r="AI6" s="62">
        <v>70</v>
      </c>
      <c r="AJ6" s="62">
        <v>80</v>
      </c>
      <c r="AK6" s="62">
        <v>70</v>
      </c>
      <c r="AL6" s="62">
        <v>70</v>
      </c>
      <c r="AM6" s="62">
        <v>80</v>
      </c>
      <c r="AN6" s="66">
        <f t="shared" si="1"/>
        <v>71.142857142857139</v>
      </c>
      <c r="AO6" s="60">
        <f t="shared" si="0"/>
        <v>0.71142857142857141</v>
      </c>
    </row>
    <row r="7" spans="1:41" ht="18.75" x14ac:dyDescent="0.3">
      <c r="A7" s="291"/>
      <c r="B7" s="50">
        <v>4</v>
      </c>
      <c r="C7" s="89" t="s">
        <v>154</v>
      </c>
      <c r="D7" s="263"/>
      <c r="E7" s="61">
        <v>70</v>
      </c>
      <c r="F7" s="61">
        <v>70</v>
      </c>
      <c r="G7" s="62">
        <v>70</v>
      </c>
      <c r="H7" s="62">
        <v>70</v>
      </c>
      <c r="I7" s="62">
        <v>80</v>
      </c>
      <c r="J7" s="62">
        <v>70</v>
      </c>
      <c r="K7" s="62">
        <v>70</v>
      </c>
      <c r="L7" s="62">
        <v>80</v>
      </c>
      <c r="M7" s="62">
        <v>70</v>
      </c>
      <c r="N7" s="61">
        <v>70</v>
      </c>
      <c r="O7" s="62">
        <v>80</v>
      </c>
      <c r="P7" s="62">
        <v>70</v>
      </c>
      <c r="Q7" s="62">
        <v>70</v>
      </c>
      <c r="R7" s="62">
        <v>70</v>
      </c>
      <c r="S7" s="62">
        <v>60</v>
      </c>
      <c r="T7" s="62">
        <v>60</v>
      </c>
      <c r="U7" s="62">
        <v>40</v>
      </c>
      <c r="V7" s="62">
        <v>70</v>
      </c>
      <c r="W7" s="62">
        <v>70</v>
      </c>
      <c r="X7" s="62">
        <v>60</v>
      </c>
      <c r="Y7" s="62">
        <v>60</v>
      </c>
      <c r="Z7" s="62">
        <v>80</v>
      </c>
      <c r="AA7" s="62">
        <v>80</v>
      </c>
      <c r="AB7" s="62">
        <v>80</v>
      </c>
      <c r="AC7" s="62">
        <v>70</v>
      </c>
      <c r="AD7" s="62">
        <v>80</v>
      </c>
      <c r="AE7" s="62">
        <v>80</v>
      </c>
      <c r="AF7" s="62">
        <v>80</v>
      </c>
      <c r="AG7" s="62">
        <v>70</v>
      </c>
      <c r="AH7" s="62">
        <v>60</v>
      </c>
      <c r="AI7" s="62">
        <v>70</v>
      </c>
      <c r="AJ7" s="62">
        <v>60</v>
      </c>
      <c r="AK7" s="62">
        <v>70</v>
      </c>
      <c r="AL7" s="62">
        <v>70</v>
      </c>
      <c r="AM7" s="62">
        <v>70</v>
      </c>
      <c r="AN7" s="66">
        <f t="shared" si="1"/>
        <v>70</v>
      </c>
      <c r="AO7" s="60">
        <f t="shared" si="0"/>
        <v>0.7</v>
      </c>
    </row>
    <row r="8" spans="1:41" ht="18.75" x14ac:dyDescent="0.3">
      <c r="A8" s="291"/>
      <c r="B8" s="50">
        <v>5</v>
      </c>
      <c r="C8" s="89" t="s">
        <v>155</v>
      </c>
      <c r="D8" s="263"/>
      <c r="E8" s="61">
        <v>80</v>
      </c>
      <c r="F8" s="61">
        <v>80</v>
      </c>
      <c r="G8" s="62">
        <v>80</v>
      </c>
      <c r="H8" s="62">
        <v>70</v>
      </c>
      <c r="I8" s="62">
        <v>80</v>
      </c>
      <c r="J8" s="62">
        <v>80</v>
      </c>
      <c r="K8" s="62">
        <v>70</v>
      </c>
      <c r="L8" s="62">
        <v>80</v>
      </c>
      <c r="M8" s="62">
        <v>70</v>
      </c>
      <c r="N8" s="61">
        <v>80</v>
      </c>
      <c r="O8" s="62">
        <v>80</v>
      </c>
      <c r="P8" s="62">
        <v>70</v>
      </c>
      <c r="Q8" s="62">
        <v>70</v>
      </c>
      <c r="R8" s="62">
        <v>80</v>
      </c>
      <c r="S8" s="62">
        <v>60</v>
      </c>
      <c r="T8" s="62">
        <v>50</v>
      </c>
      <c r="U8" s="62">
        <v>40</v>
      </c>
      <c r="V8" s="62">
        <v>70</v>
      </c>
      <c r="W8" s="62">
        <v>70</v>
      </c>
      <c r="X8" s="62">
        <v>60</v>
      </c>
      <c r="Y8" s="62">
        <v>70</v>
      </c>
      <c r="Z8" s="62">
        <v>80</v>
      </c>
      <c r="AA8" s="62">
        <v>80</v>
      </c>
      <c r="AB8" s="62">
        <v>80</v>
      </c>
      <c r="AC8" s="62">
        <v>70</v>
      </c>
      <c r="AD8" s="62">
        <v>80</v>
      </c>
      <c r="AE8" s="62">
        <v>80</v>
      </c>
      <c r="AF8" s="62">
        <v>70</v>
      </c>
      <c r="AG8" s="62">
        <v>70</v>
      </c>
      <c r="AH8" s="62">
        <v>60</v>
      </c>
      <c r="AI8" s="62">
        <v>70</v>
      </c>
      <c r="AJ8" s="62">
        <v>80</v>
      </c>
      <c r="AK8" s="62">
        <v>70</v>
      </c>
      <c r="AL8" s="62">
        <v>70</v>
      </c>
      <c r="AM8" s="62">
        <v>80</v>
      </c>
      <c r="AN8" s="66">
        <f t="shared" si="1"/>
        <v>72.285714285714292</v>
      </c>
      <c r="AO8" s="60">
        <f t="shared" si="0"/>
        <v>0.72285714285714286</v>
      </c>
    </row>
    <row r="9" spans="1:41" ht="19.5" thickBot="1" x14ac:dyDescent="0.35">
      <c r="A9" s="292"/>
      <c r="B9" s="50">
        <v>6</v>
      </c>
      <c r="C9" s="89" t="s">
        <v>156</v>
      </c>
      <c r="D9" s="264"/>
      <c r="E9" s="61">
        <v>70</v>
      </c>
      <c r="F9" s="61">
        <v>70</v>
      </c>
      <c r="G9" s="62">
        <v>70</v>
      </c>
      <c r="H9" s="62">
        <v>70</v>
      </c>
      <c r="I9" s="62">
        <v>70</v>
      </c>
      <c r="J9" s="62">
        <v>70</v>
      </c>
      <c r="K9" s="62">
        <v>70</v>
      </c>
      <c r="L9" s="62">
        <v>70</v>
      </c>
      <c r="M9" s="62">
        <v>70</v>
      </c>
      <c r="N9" s="61">
        <v>70</v>
      </c>
      <c r="O9" s="62">
        <v>80</v>
      </c>
      <c r="P9" s="62">
        <v>70</v>
      </c>
      <c r="Q9" s="62">
        <v>70</v>
      </c>
      <c r="R9" s="62">
        <v>70</v>
      </c>
      <c r="S9" s="62">
        <v>60</v>
      </c>
      <c r="T9" s="62">
        <v>60</v>
      </c>
      <c r="U9" s="62">
        <v>40</v>
      </c>
      <c r="V9" s="62">
        <v>70</v>
      </c>
      <c r="W9" s="62">
        <v>70</v>
      </c>
      <c r="X9" s="62">
        <v>60</v>
      </c>
      <c r="Y9" s="62">
        <v>60</v>
      </c>
      <c r="Z9" s="62">
        <v>80</v>
      </c>
      <c r="AA9" s="62">
        <v>80</v>
      </c>
      <c r="AB9" s="62">
        <v>80</v>
      </c>
      <c r="AC9" s="62">
        <v>70</v>
      </c>
      <c r="AD9" s="62">
        <v>80</v>
      </c>
      <c r="AE9" s="62">
        <v>70</v>
      </c>
      <c r="AF9" s="62">
        <v>80</v>
      </c>
      <c r="AG9" s="62">
        <v>70</v>
      </c>
      <c r="AH9" s="62">
        <v>50</v>
      </c>
      <c r="AI9" s="62">
        <v>70</v>
      </c>
      <c r="AJ9" s="62">
        <v>60</v>
      </c>
      <c r="AK9" s="62">
        <v>70</v>
      </c>
      <c r="AL9" s="62">
        <v>70</v>
      </c>
      <c r="AM9" s="62">
        <v>60</v>
      </c>
      <c r="AN9" s="66">
        <f t="shared" si="1"/>
        <v>68.571428571428569</v>
      </c>
      <c r="AO9" s="60">
        <f t="shared" si="0"/>
        <v>0.68571428571428572</v>
      </c>
    </row>
    <row r="10" spans="1:41" ht="18.75" x14ac:dyDescent="0.3">
      <c r="A10" s="83"/>
      <c r="B10" s="50"/>
      <c r="C10" s="237" t="s">
        <v>211</v>
      </c>
      <c r="D10" s="41"/>
      <c r="E10" s="92">
        <f>AVERAGE(E4:E9)/100</f>
        <v>0.75</v>
      </c>
      <c r="F10" s="92">
        <f t="shared" ref="F10:AN10" si="2">AVERAGE(F4:F9)/100</f>
        <v>0.73333333333333328</v>
      </c>
      <c r="G10" s="92">
        <f t="shared" si="2"/>
        <v>0.75</v>
      </c>
      <c r="H10" s="92">
        <f t="shared" si="2"/>
        <v>0.7</v>
      </c>
      <c r="I10" s="92">
        <f t="shared" si="2"/>
        <v>0.78333333333333333</v>
      </c>
      <c r="J10" s="92">
        <f t="shared" si="2"/>
        <v>0.73333333333333328</v>
      </c>
      <c r="K10" s="92">
        <f t="shared" si="2"/>
        <v>0.7</v>
      </c>
      <c r="L10" s="92">
        <f t="shared" si="2"/>
        <v>0.75</v>
      </c>
      <c r="M10" s="92">
        <f t="shared" si="2"/>
        <v>0.7</v>
      </c>
      <c r="N10" s="92">
        <f t="shared" si="2"/>
        <v>0.75</v>
      </c>
      <c r="O10" s="92">
        <f t="shared" si="2"/>
        <v>0.8</v>
      </c>
      <c r="P10" s="92">
        <f t="shared" si="2"/>
        <v>0.68333333333333324</v>
      </c>
      <c r="Q10" s="92">
        <f t="shared" si="2"/>
        <v>0.7</v>
      </c>
      <c r="R10" s="92">
        <f t="shared" si="2"/>
        <v>0.73333333333333328</v>
      </c>
      <c r="S10" s="92">
        <f t="shared" si="2"/>
        <v>0.6</v>
      </c>
      <c r="T10" s="92">
        <f t="shared" si="2"/>
        <v>0.55000000000000004</v>
      </c>
      <c r="U10" s="92">
        <f t="shared" si="2"/>
        <v>0.4</v>
      </c>
      <c r="V10" s="92">
        <f t="shared" si="2"/>
        <v>0.7</v>
      </c>
      <c r="W10" s="92">
        <f t="shared" si="2"/>
        <v>0.71666666666666667</v>
      </c>
      <c r="X10" s="92">
        <f t="shared" si="2"/>
        <v>0.6</v>
      </c>
      <c r="Y10" s="92">
        <f t="shared" si="2"/>
        <v>0.65</v>
      </c>
      <c r="Z10" s="92">
        <f t="shared" si="2"/>
        <v>0.8</v>
      </c>
      <c r="AA10" s="92">
        <f t="shared" si="2"/>
        <v>0.8</v>
      </c>
      <c r="AB10" s="92">
        <f t="shared" si="2"/>
        <v>0.8</v>
      </c>
      <c r="AC10" s="92">
        <f t="shared" si="2"/>
        <v>0.7</v>
      </c>
      <c r="AD10" s="92">
        <f t="shared" si="2"/>
        <v>0.8</v>
      </c>
      <c r="AE10" s="92">
        <f t="shared" si="2"/>
        <v>0.73333333333333328</v>
      </c>
      <c r="AF10" s="92">
        <f t="shared" si="2"/>
        <v>0.75</v>
      </c>
      <c r="AG10" s="92">
        <f t="shared" si="2"/>
        <v>0.7</v>
      </c>
      <c r="AH10" s="92">
        <f t="shared" si="2"/>
        <v>0.55000000000000004</v>
      </c>
      <c r="AI10" s="92">
        <f t="shared" si="2"/>
        <v>0.7</v>
      </c>
      <c r="AJ10" s="92">
        <f t="shared" si="2"/>
        <v>0.65</v>
      </c>
      <c r="AK10" s="92">
        <f t="shared" si="2"/>
        <v>0.7</v>
      </c>
      <c r="AL10" s="92">
        <f t="shared" si="2"/>
        <v>0.7</v>
      </c>
      <c r="AM10" s="92">
        <f t="shared" si="2"/>
        <v>0.66666666666666674</v>
      </c>
      <c r="AN10" s="92">
        <f t="shared" si="2"/>
        <v>0.70095238095238088</v>
      </c>
      <c r="AO10" s="60">
        <f>AVERAGE(AO4:AO9)</f>
        <v>0.70095238095238088</v>
      </c>
    </row>
    <row r="11" spans="1:41" ht="19.5" thickBot="1" x14ac:dyDescent="0.35">
      <c r="A11" s="83"/>
      <c r="B11" s="50"/>
      <c r="C11" s="238" t="s">
        <v>213</v>
      </c>
      <c r="D11" s="41"/>
      <c r="E11" s="76">
        <f t="shared" ref="E11:AN11" si="3">AVERAGE(E5,E7,E8)/100</f>
        <v>0.76666666666666672</v>
      </c>
      <c r="F11" s="76">
        <f t="shared" si="3"/>
        <v>0.73333333333333328</v>
      </c>
      <c r="G11" s="76">
        <f t="shared" si="3"/>
        <v>0.76666666666666672</v>
      </c>
      <c r="H11" s="76">
        <f t="shared" si="3"/>
        <v>0.7</v>
      </c>
      <c r="I11" s="76">
        <f t="shared" si="3"/>
        <v>0.8</v>
      </c>
      <c r="J11" s="76">
        <f t="shared" si="3"/>
        <v>0.76666666666666672</v>
      </c>
      <c r="K11" s="76">
        <f t="shared" si="3"/>
        <v>0.7</v>
      </c>
      <c r="L11" s="76">
        <f t="shared" si="3"/>
        <v>0.8</v>
      </c>
      <c r="M11" s="76">
        <f t="shared" si="3"/>
        <v>0.7</v>
      </c>
      <c r="N11" s="76">
        <f t="shared" si="3"/>
        <v>0.76666666666666672</v>
      </c>
      <c r="O11" s="76">
        <f t="shared" si="3"/>
        <v>0.8</v>
      </c>
      <c r="P11" s="76">
        <f t="shared" si="3"/>
        <v>0.73333333333333328</v>
      </c>
      <c r="Q11" s="76">
        <f t="shared" si="3"/>
        <v>0.7</v>
      </c>
      <c r="R11" s="76">
        <f t="shared" si="3"/>
        <v>0.76666666666666672</v>
      </c>
      <c r="S11" s="76">
        <f t="shared" si="3"/>
        <v>0.6</v>
      </c>
      <c r="T11" s="76">
        <f t="shared" si="3"/>
        <v>0.56666666666666665</v>
      </c>
      <c r="U11" s="76">
        <f t="shared" si="3"/>
        <v>0.4</v>
      </c>
      <c r="V11" s="76">
        <f t="shared" si="3"/>
        <v>0.7</v>
      </c>
      <c r="W11" s="76">
        <f t="shared" si="3"/>
        <v>0.73333333333333328</v>
      </c>
      <c r="X11" s="76">
        <f t="shared" si="3"/>
        <v>0.6</v>
      </c>
      <c r="Y11" s="76">
        <f t="shared" si="3"/>
        <v>0.6333333333333333</v>
      </c>
      <c r="Z11" s="76">
        <f t="shared" si="3"/>
        <v>0.8</v>
      </c>
      <c r="AA11" s="76">
        <f t="shared" si="3"/>
        <v>0.8</v>
      </c>
      <c r="AB11" s="76">
        <f t="shared" si="3"/>
        <v>0.8</v>
      </c>
      <c r="AC11" s="76">
        <f t="shared" si="3"/>
        <v>0.7</v>
      </c>
      <c r="AD11" s="76">
        <f t="shared" si="3"/>
        <v>0.8</v>
      </c>
      <c r="AE11" s="76">
        <f t="shared" si="3"/>
        <v>0.73333333333333328</v>
      </c>
      <c r="AF11" s="76">
        <f t="shared" si="3"/>
        <v>0.76666666666666672</v>
      </c>
      <c r="AG11" s="76">
        <f t="shared" si="3"/>
        <v>0.7</v>
      </c>
      <c r="AH11" s="76">
        <f t="shared" si="3"/>
        <v>0.56666666666666665</v>
      </c>
      <c r="AI11" s="76">
        <f t="shared" si="3"/>
        <v>0.7</v>
      </c>
      <c r="AJ11" s="76">
        <f t="shared" si="3"/>
        <v>0.6333333333333333</v>
      </c>
      <c r="AK11" s="76">
        <f t="shared" si="3"/>
        <v>0.7</v>
      </c>
      <c r="AL11" s="76">
        <f t="shared" si="3"/>
        <v>0.7</v>
      </c>
      <c r="AM11" s="76">
        <f t="shared" si="3"/>
        <v>0.66666666666666674</v>
      </c>
      <c r="AN11" s="76">
        <f t="shared" si="3"/>
        <v>0.70857142857142852</v>
      </c>
      <c r="AO11" s="109">
        <f>AVERAGE(AO5,AO7,AO8)</f>
        <v>0.70857142857142863</v>
      </c>
    </row>
    <row r="12" spans="1:41" ht="18.75" x14ac:dyDescent="0.3">
      <c r="A12" s="290" t="s">
        <v>198</v>
      </c>
      <c r="B12" s="50">
        <v>7</v>
      </c>
      <c r="C12" s="89" t="s">
        <v>157</v>
      </c>
      <c r="D12" s="262" t="s">
        <v>219</v>
      </c>
      <c r="E12" s="57">
        <v>60</v>
      </c>
      <c r="F12" s="58">
        <v>40</v>
      </c>
      <c r="G12" s="58">
        <v>50</v>
      </c>
      <c r="H12" s="58">
        <v>60</v>
      </c>
      <c r="I12" s="58">
        <v>50</v>
      </c>
      <c r="J12" s="58">
        <v>50</v>
      </c>
      <c r="K12" s="58">
        <v>60</v>
      </c>
      <c r="L12" s="58">
        <v>40</v>
      </c>
      <c r="M12" s="58">
        <v>30</v>
      </c>
      <c r="N12" s="58">
        <v>50</v>
      </c>
      <c r="O12" s="58">
        <v>50</v>
      </c>
      <c r="P12" s="58">
        <v>50</v>
      </c>
      <c r="Q12" s="58">
        <v>60</v>
      </c>
      <c r="R12" s="58">
        <v>30</v>
      </c>
      <c r="S12" s="58">
        <v>40</v>
      </c>
      <c r="T12" s="58">
        <v>50</v>
      </c>
      <c r="U12" s="58">
        <v>40</v>
      </c>
      <c r="V12" s="58">
        <v>30</v>
      </c>
      <c r="W12" s="58">
        <v>40</v>
      </c>
      <c r="X12" s="58">
        <v>30</v>
      </c>
      <c r="Y12" s="58">
        <v>30</v>
      </c>
      <c r="Z12" s="58">
        <v>40</v>
      </c>
      <c r="AA12" s="58">
        <v>50</v>
      </c>
      <c r="AB12" s="58">
        <v>60</v>
      </c>
      <c r="AC12" s="58">
        <v>30</v>
      </c>
      <c r="AD12" s="58">
        <v>60</v>
      </c>
      <c r="AE12" s="58">
        <v>40</v>
      </c>
      <c r="AF12" s="58">
        <v>60</v>
      </c>
      <c r="AG12" s="58">
        <v>40</v>
      </c>
      <c r="AH12" s="58">
        <v>40</v>
      </c>
      <c r="AI12" s="58">
        <v>20</v>
      </c>
      <c r="AJ12" s="58">
        <v>30</v>
      </c>
      <c r="AK12" s="58">
        <v>40</v>
      </c>
      <c r="AL12" s="58">
        <v>40</v>
      </c>
      <c r="AM12" s="58">
        <v>30</v>
      </c>
      <c r="AN12" s="66">
        <f t="shared" si="1"/>
        <v>43.428571428571431</v>
      </c>
      <c r="AO12" s="60">
        <f t="shared" ref="AO12:AO17" si="4">AN12/100</f>
        <v>0.43428571428571433</v>
      </c>
    </row>
    <row r="13" spans="1:41" ht="18.75" x14ac:dyDescent="0.3">
      <c r="A13" s="291"/>
      <c r="B13" s="50">
        <v>8</v>
      </c>
      <c r="C13" s="89" t="s">
        <v>162</v>
      </c>
      <c r="D13" s="263"/>
      <c r="E13" s="61">
        <v>60</v>
      </c>
      <c r="F13" s="62">
        <v>40</v>
      </c>
      <c r="G13" s="62">
        <v>50</v>
      </c>
      <c r="H13" s="62">
        <v>60</v>
      </c>
      <c r="I13" s="62">
        <v>50</v>
      </c>
      <c r="J13" s="62">
        <v>50</v>
      </c>
      <c r="K13" s="62">
        <v>60</v>
      </c>
      <c r="L13" s="62">
        <v>40</v>
      </c>
      <c r="M13" s="62">
        <v>30</v>
      </c>
      <c r="N13" s="62">
        <v>50</v>
      </c>
      <c r="O13" s="62">
        <v>60</v>
      </c>
      <c r="P13" s="62">
        <v>60</v>
      </c>
      <c r="Q13" s="62">
        <v>60</v>
      </c>
      <c r="R13" s="62">
        <v>40</v>
      </c>
      <c r="S13" s="62">
        <v>40</v>
      </c>
      <c r="T13" s="62">
        <v>50</v>
      </c>
      <c r="U13" s="62">
        <v>40</v>
      </c>
      <c r="V13" s="62">
        <v>40</v>
      </c>
      <c r="W13" s="62">
        <v>50</v>
      </c>
      <c r="X13" s="62">
        <v>50</v>
      </c>
      <c r="Y13" s="62">
        <v>30</v>
      </c>
      <c r="Z13" s="62">
        <v>40</v>
      </c>
      <c r="AA13" s="62">
        <v>50</v>
      </c>
      <c r="AB13" s="62">
        <v>60</v>
      </c>
      <c r="AC13" s="62">
        <v>40</v>
      </c>
      <c r="AD13" s="62">
        <v>60</v>
      </c>
      <c r="AE13" s="62">
        <v>40</v>
      </c>
      <c r="AF13" s="62">
        <v>60</v>
      </c>
      <c r="AG13" s="62">
        <v>40</v>
      </c>
      <c r="AH13" s="62">
        <v>50</v>
      </c>
      <c r="AI13" s="62">
        <v>20</v>
      </c>
      <c r="AJ13" s="62">
        <v>30</v>
      </c>
      <c r="AK13" s="62">
        <v>50</v>
      </c>
      <c r="AL13" s="62">
        <v>50</v>
      </c>
      <c r="AM13" s="62">
        <v>40</v>
      </c>
      <c r="AN13" s="66">
        <f t="shared" si="1"/>
        <v>46.857142857142854</v>
      </c>
      <c r="AO13" s="60">
        <f t="shared" si="4"/>
        <v>0.46857142857142853</v>
      </c>
    </row>
    <row r="14" spans="1:41" ht="18.75" x14ac:dyDescent="0.3">
      <c r="A14" s="291"/>
      <c r="B14" s="50">
        <v>9</v>
      </c>
      <c r="C14" s="89" t="s">
        <v>158</v>
      </c>
      <c r="D14" s="263"/>
      <c r="E14" s="61">
        <v>50</v>
      </c>
      <c r="F14" s="62">
        <v>40</v>
      </c>
      <c r="G14" s="62">
        <v>50</v>
      </c>
      <c r="H14" s="62">
        <v>60</v>
      </c>
      <c r="I14" s="62">
        <v>50</v>
      </c>
      <c r="J14" s="62">
        <v>50</v>
      </c>
      <c r="K14" s="62">
        <v>60</v>
      </c>
      <c r="L14" s="62">
        <v>40</v>
      </c>
      <c r="M14" s="62">
        <v>30</v>
      </c>
      <c r="N14" s="62">
        <v>40</v>
      </c>
      <c r="O14" s="62">
        <v>50</v>
      </c>
      <c r="P14" s="62">
        <v>50</v>
      </c>
      <c r="Q14" s="62">
        <v>60</v>
      </c>
      <c r="R14" s="62">
        <v>30</v>
      </c>
      <c r="S14" s="62">
        <v>40</v>
      </c>
      <c r="T14" s="62">
        <v>50</v>
      </c>
      <c r="U14" s="62">
        <v>40</v>
      </c>
      <c r="V14" s="62">
        <v>30</v>
      </c>
      <c r="W14" s="62">
        <v>40</v>
      </c>
      <c r="X14" s="62">
        <v>30</v>
      </c>
      <c r="Y14" s="62">
        <v>30</v>
      </c>
      <c r="Z14" s="62">
        <v>40</v>
      </c>
      <c r="AA14" s="62">
        <v>40</v>
      </c>
      <c r="AB14" s="62">
        <v>60</v>
      </c>
      <c r="AC14" s="62">
        <v>30</v>
      </c>
      <c r="AD14" s="62">
        <v>50</v>
      </c>
      <c r="AE14" s="62">
        <v>40</v>
      </c>
      <c r="AF14" s="62">
        <v>50</v>
      </c>
      <c r="AG14" s="62">
        <v>40</v>
      </c>
      <c r="AH14" s="62">
        <v>40</v>
      </c>
      <c r="AI14" s="62">
        <v>20</v>
      </c>
      <c r="AJ14" s="62">
        <v>30</v>
      </c>
      <c r="AK14" s="62">
        <v>30</v>
      </c>
      <c r="AL14" s="62">
        <v>40</v>
      </c>
      <c r="AM14" s="62">
        <v>30</v>
      </c>
      <c r="AN14" s="66">
        <f t="shared" si="1"/>
        <v>41.714285714285715</v>
      </c>
      <c r="AO14" s="60">
        <f t="shared" si="4"/>
        <v>0.41714285714285715</v>
      </c>
    </row>
    <row r="15" spans="1:41" ht="18.75" x14ac:dyDescent="0.3">
      <c r="A15" s="291"/>
      <c r="B15" s="50">
        <v>10</v>
      </c>
      <c r="C15" s="89" t="s">
        <v>159</v>
      </c>
      <c r="D15" s="263"/>
      <c r="E15" s="61">
        <v>60</v>
      </c>
      <c r="F15" s="62">
        <v>40</v>
      </c>
      <c r="G15" s="62">
        <v>60</v>
      </c>
      <c r="H15" s="62">
        <v>60</v>
      </c>
      <c r="I15" s="62">
        <v>50</v>
      </c>
      <c r="J15" s="62">
        <v>50</v>
      </c>
      <c r="K15" s="62">
        <v>60</v>
      </c>
      <c r="L15" s="62">
        <v>40</v>
      </c>
      <c r="M15" s="62">
        <v>30</v>
      </c>
      <c r="N15" s="62">
        <v>50</v>
      </c>
      <c r="O15" s="62">
        <v>60</v>
      </c>
      <c r="P15" s="62">
        <v>60</v>
      </c>
      <c r="Q15" s="62">
        <v>60</v>
      </c>
      <c r="R15" s="62">
        <v>40</v>
      </c>
      <c r="S15" s="62">
        <v>40</v>
      </c>
      <c r="T15" s="62">
        <v>50</v>
      </c>
      <c r="U15" s="62">
        <v>40</v>
      </c>
      <c r="V15" s="62">
        <v>40</v>
      </c>
      <c r="W15" s="62">
        <v>50</v>
      </c>
      <c r="X15" s="62">
        <v>40</v>
      </c>
      <c r="Y15" s="62">
        <v>30</v>
      </c>
      <c r="Z15" s="62">
        <v>40</v>
      </c>
      <c r="AA15" s="62">
        <v>50</v>
      </c>
      <c r="AB15" s="62">
        <v>60</v>
      </c>
      <c r="AC15" s="62">
        <v>40</v>
      </c>
      <c r="AD15" s="62">
        <v>60</v>
      </c>
      <c r="AE15" s="62">
        <v>40</v>
      </c>
      <c r="AF15" s="62">
        <v>60</v>
      </c>
      <c r="AG15" s="62">
        <v>40</v>
      </c>
      <c r="AH15" s="62">
        <v>40</v>
      </c>
      <c r="AI15" s="62">
        <v>20</v>
      </c>
      <c r="AJ15" s="62">
        <v>30</v>
      </c>
      <c r="AK15" s="62">
        <v>40</v>
      </c>
      <c r="AL15" s="62">
        <v>50</v>
      </c>
      <c r="AM15" s="62">
        <v>40</v>
      </c>
      <c r="AN15" s="66">
        <f t="shared" si="1"/>
        <v>46.285714285714285</v>
      </c>
      <c r="AO15" s="60">
        <f t="shared" si="4"/>
        <v>0.46285714285714286</v>
      </c>
    </row>
    <row r="16" spans="1:41" ht="18.75" x14ac:dyDescent="0.3">
      <c r="A16" s="291"/>
      <c r="B16" s="50">
        <v>11</v>
      </c>
      <c r="C16" s="89" t="s">
        <v>160</v>
      </c>
      <c r="D16" s="263"/>
      <c r="E16" s="61">
        <v>40</v>
      </c>
      <c r="F16" s="62">
        <v>40</v>
      </c>
      <c r="G16" s="62">
        <v>50</v>
      </c>
      <c r="H16" s="62">
        <v>60</v>
      </c>
      <c r="I16" s="62">
        <v>50</v>
      </c>
      <c r="J16" s="62">
        <v>50</v>
      </c>
      <c r="K16" s="62">
        <v>60</v>
      </c>
      <c r="L16" s="62">
        <v>40</v>
      </c>
      <c r="M16" s="62">
        <v>30</v>
      </c>
      <c r="N16" s="62">
        <v>30</v>
      </c>
      <c r="O16" s="62">
        <v>40</v>
      </c>
      <c r="P16" s="62">
        <v>40</v>
      </c>
      <c r="Q16" s="62">
        <v>60</v>
      </c>
      <c r="R16" s="62">
        <v>30</v>
      </c>
      <c r="S16" s="62">
        <v>40</v>
      </c>
      <c r="T16" s="62">
        <v>50</v>
      </c>
      <c r="U16" s="62">
        <v>40</v>
      </c>
      <c r="V16" s="62">
        <v>30</v>
      </c>
      <c r="W16" s="62">
        <v>30</v>
      </c>
      <c r="X16" s="62">
        <v>30</v>
      </c>
      <c r="Y16" s="62">
        <v>30</v>
      </c>
      <c r="Z16" s="62">
        <v>40</v>
      </c>
      <c r="AA16" s="62">
        <v>40</v>
      </c>
      <c r="AB16" s="62">
        <v>60</v>
      </c>
      <c r="AC16" s="62">
        <v>30</v>
      </c>
      <c r="AD16" s="62">
        <v>60</v>
      </c>
      <c r="AE16" s="62">
        <v>40</v>
      </c>
      <c r="AF16" s="62">
        <v>40</v>
      </c>
      <c r="AG16" s="62">
        <v>40</v>
      </c>
      <c r="AH16" s="62">
        <v>40</v>
      </c>
      <c r="AI16" s="62">
        <v>20</v>
      </c>
      <c r="AJ16" s="62">
        <v>30</v>
      </c>
      <c r="AK16" s="62">
        <v>30</v>
      </c>
      <c r="AL16" s="62">
        <v>40</v>
      </c>
      <c r="AM16" s="62">
        <v>30</v>
      </c>
      <c r="AN16" s="66">
        <f t="shared" si="1"/>
        <v>40.285714285714285</v>
      </c>
      <c r="AO16" s="60">
        <f t="shared" si="4"/>
        <v>0.40285714285714286</v>
      </c>
    </row>
    <row r="17" spans="1:41" ht="19.5" thickBot="1" x14ac:dyDescent="0.35">
      <c r="A17" s="292"/>
      <c r="B17" s="50">
        <v>12</v>
      </c>
      <c r="C17" s="89" t="s">
        <v>161</v>
      </c>
      <c r="D17" s="264"/>
      <c r="E17" s="61">
        <v>50</v>
      </c>
      <c r="F17" s="62">
        <v>40</v>
      </c>
      <c r="G17" s="62">
        <v>50</v>
      </c>
      <c r="H17" s="62">
        <v>60</v>
      </c>
      <c r="I17" s="62">
        <v>50</v>
      </c>
      <c r="J17" s="62">
        <v>50</v>
      </c>
      <c r="K17" s="62">
        <v>60</v>
      </c>
      <c r="L17" s="62">
        <v>40</v>
      </c>
      <c r="M17" s="62">
        <v>30</v>
      </c>
      <c r="N17" s="62">
        <v>40</v>
      </c>
      <c r="O17" s="62">
        <v>40</v>
      </c>
      <c r="P17" s="62">
        <v>50</v>
      </c>
      <c r="Q17" s="62">
        <v>60</v>
      </c>
      <c r="R17" s="62">
        <v>30</v>
      </c>
      <c r="S17" s="62">
        <v>40</v>
      </c>
      <c r="T17" s="62">
        <v>50</v>
      </c>
      <c r="U17" s="62">
        <v>40</v>
      </c>
      <c r="V17" s="62">
        <v>40</v>
      </c>
      <c r="W17" s="62">
        <v>40</v>
      </c>
      <c r="X17" s="62">
        <v>30</v>
      </c>
      <c r="Y17" s="62">
        <v>30</v>
      </c>
      <c r="Z17" s="62">
        <v>40</v>
      </c>
      <c r="AA17" s="62">
        <v>50</v>
      </c>
      <c r="AB17" s="62">
        <v>60</v>
      </c>
      <c r="AC17" s="62">
        <v>30</v>
      </c>
      <c r="AD17" s="62">
        <v>60</v>
      </c>
      <c r="AE17" s="62">
        <v>40</v>
      </c>
      <c r="AF17" s="62">
        <v>50</v>
      </c>
      <c r="AG17" s="62">
        <v>40</v>
      </c>
      <c r="AH17" s="62">
        <v>40</v>
      </c>
      <c r="AI17" s="62">
        <v>20</v>
      </c>
      <c r="AJ17" s="62">
        <v>30</v>
      </c>
      <c r="AK17" s="62">
        <v>40</v>
      </c>
      <c r="AL17" s="62">
        <v>40</v>
      </c>
      <c r="AM17" s="62">
        <v>30</v>
      </c>
      <c r="AN17" s="66">
        <f t="shared" si="1"/>
        <v>42.571428571428569</v>
      </c>
      <c r="AO17" s="60">
        <f t="shared" si="4"/>
        <v>0.42571428571428571</v>
      </c>
    </row>
    <row r="18" spans="1:41" ht="18.75" x14ac:dyDescent="0.3">
      <c r="A18" s="83"/>
      <c r="B18" s="50"/>
      <c r="C18" s="237" t="s">
        <v>211</v>
      </c>
      <c r="D18" s="41"/>
      <c r="E18" s="92">
        <f>AVERAGE(E12:E17)/100</f>
        <v>0.53333333333333333</v>
      </c>
      <c r="F18" s="92">
        <f t="shared" ref="F18:AN18" si="5">AVERAGE(F12:F17)/100</f>
        <v>0.4</v>
      </c>
      <c r="G18" s="92">
        <f t="shared" si="5"/>
        <v>0.51666666666666661</v>
      </c>
      <c r="H18" s="92">
        <f t="shared" si="5"/>
        <v>0.6</v>
      </c>
      <c r="I18" s="92">
        <f t="shared" si="5"/>
        <v>0.5</v>
      </c>
      <c r="J18" s="92">
        <f t="shared" si="5"/>
        <v>0.5</v>
      </c>
      <c r="K18" s="92">
        <f t="shared" si="5"/>
        <v>0.6</v>
      </c>
      <c r="L18" s="92">
        <f t="shared" si="5"/>
        <v>0.4</v>
      </c>
      <c r="M18" s="92">
        <f t="shared" si="5"/>
        <v>0.3</v>
      </c>
      <c r="N18" s="92">
        <f t="shared" si="5"/>
        <v>0.43333333333333335</v>
      </c>
      <c r="O18" s="92">
        <f t="shared" si="5"/>
        <v>0.5</v>
      </c>
      <c r="P18" s="92">
        <f t="shared" si="5"/>
        <v>0.51666666666666661</v>
      </c>
      <c r="Q18" s="92">
        <f t="shared" si="5"/>
        <v>0.6</v>
      </c>
      <c r="R18" s="92">
        <f t="shared" si="5"/>
        <v>0.33333333333333337</v>
      </c>
      <c r="S18" s="92">
        <f t="shared" si="5"/>
        <v>0.4</v>
      </c>
      <c r="T18" s="92">
        <f t="shared" si="5"/>
        <v>0.5</v>
      </c>
      <c r="U18" s="92">
        <f t="shared" si="5"/>
        <v>0.4</v>
      </c>
      <c r="V18" s="92">
        <f t="shared" si="5"/>
        <v>0.35</v>
      </c>
      <c r="W18" s="92">
        <f t="shared" si="5"/>
        <v>0.41666666666666663</v>
      </c>
      <c r="X18" s="92">
        <f t="shared" si="5"/>
        <v>0.35</v>
      </c>
      <c r="Y18" s="92">
        <f t="shared" si="5"/>
        <v>0.3</v>
      </c>
      <c r="Z18" s="92">
        <f t="shared" si="5"/>
        <v>0.4</v>
      </c>
      <c r="AA18" s="92">
        <f t="shared" si="5"/>
        <v>0.46666666666666662</v>
      </c>
      <c r="AB18" s="92">
        <f t="shared" si="5"/>
        <v>0.6</v>
      </c>
      <c r="AC18" s="92">
        <f t="shared" si="5"/>
        <v>0.33333333333333337</v>
      </c>
      <c r="AD18" s="92">
        <f t="shared" si="5"/>
        <v>0.58333333333333337</v>
      </c>
      <c r="AE18" s="92">
        <f t="shared" si="5"/>
        <v>0.4</v>
      </c>
      <c r="AF18" s="92">
        <f t="shared" si="5"/>
        <v>0.53333333333333333</v>
      </c>
      <c r="AG18" s="92">
        <f t="shared" si="5"/>
        <v>0.4</v>
      </c>
      <c r="AH18" s="92">
        <f t="shared" si="5"/>
        <v>0.41666666666666663</v>
      </c>
      <c r="AI18" s="92">
        <f t="shared" si="5"/>
        <v>0.2</v>
      </c>
      <c r="AJ18" s="92">
        <f t="shared" si="5"/>
        <v>0.3</v>
      </c>
      <c r="AK18" s="92">
        <f t="shared" si="5"/>
        <v>0.38333333333333336</v>
      </c>
      <c r="AL18" s="92">
        <f t="shared" si="5"/>
        <v>0.43333333333333335</v>
      </c>
      <c r="AM18" s="92">
        <f t="shared" si="5"/>
        <v>0.33333333333333337</v>
      </c>
      <c r="AN18" s="92">
        <f t="shared" si="5"/>
        <v>0.4352380952380952</v>
      </c>
      <c r="AO18" s="60">
        <f>AVERAGE(AO12:AO17)</f>
        <v>0.4352380952380952</v>
      </c>
    </row>
    <row r="19" spans="1:41" ht="19.5" thickBot="1" x14ac:dyDescent="0.35">
      <c r="A19" s="83"/>
      <c r="B19" s="50"/>
      <c r="C19" s="238" t="s">
        <v>214</v>
      </c>
      <c r="D19" s="41"/>
      <c r="E19" s="77">
        <f t="shared" ref="E19:AN19" si="6">AVERAGE(E13,E17)/100</f>
        <v>0.55000000000000004</v>
      </c>
      <c r="F19" s="77">
        <f t="shared" si="6"/>
        <v>0.4</v>
      </c>
      <c r="G19" s="77">
        <f t="shared" si="6"/>
        <v>0.5</v>
      </c>
      <c r="H19" s="77">
        <f t="shared" si="6"/>
        <v>0.6</v>
      </c>
      <c r="I19" s="77">
        <f t="shared" si="6"/>
        <v>0.5</v>
      </c>
      <c r="J19" s="77">
        <f t="shared" si="6"/>
        <v>0.5</v>
      </c>
      <c r="K19" s="77">
        <f t="shared" si="6"/>
        <v>0.6</v>
      </c>
      <c r="L19" s="77">
        <f t="shared" si="6"/>
        <v>0.4</v>
      </c>
      <c r="M19" s="77">
        <f t="shared" si="6"/>
        <v>0.3</v>
      </c>
      <c r="N19" s="77">
        <f t="shared" si="6"/>
        <v>0.45</v>
      </c>
      <c r="O19" s="77">
        <f t="shared" si="6"/>
        <v>0.5</v>
      </c>
      <c r="P19" s="77">
        <f t="shared" si="6"/>
        <v>0.55000000000000004</v>
      </c>
      <c r="Q19" s="77">
        <f t="shared" si="6"/>
        <v>0.6</v>
      </c>
      <c r="R19" s="77">
        <f t="shared" si="6"/>
        <v>0.35</v>
      </c>
      <c r="S19" s="77">
        <f t="shared" si="6"/>
        <v>0.4</v>
      </c>
      <c r="T19" s="77">
        <f t="shared" si="6"/>
        <v>0.5</v>
      </c>
      <c r="U19" s="77">
        <f t="shared" si="6"/>
        <v>0.4</v>
      </c>
      <c r="V19" s="77">
        <f t="shared" si="6"/>
        <v>0.4</v>
      </c>
      <c r="W19" s="77">
        <f t="shared" si="6"/>
        <v>0.45</v>
      </c>
      <c r="X19" s="77">
        <f t="shared" si="6"/>
        <v>0.4</v>
      </c>
      <c r="Y19" s="77">
        <f t="shared" si="6"/>
        <v>0.3</v>
      </c>
      <c r="Z19" s="77">
        <f t="shared" si="6"/>
        <v>0.4</v>
      </c>
      <c r="AA19" s="77">
        <f t="shared" si="6"/>
        <v>0.5</v>
      </c>
      <c r="AB19" s="77">
        <f t="shared" si="6"/>
        <v>0.6</v>
      </c>
      <c r="AC19" s="77">
        <f t="shared" si="6"/>
        <v>0.35</v>
      </c>
      <c r="AD19" s="77">
        <f t="shared" si="6"/>
        <v>0.6</v>
      </c>
      <c r="AE19" s="77">
        <f t="shared" si="6"/>
        <v>0.4</v>
      </c>
      <c r="AF19" s="77">
        <f t="shared" si="6"/>
        <v>0.55000000000000004</v>
      </c>
      <c r="AG19" s="77">
        <f t="shared" si="6"/>
        <v>0.4</v>
      </c>
      <c r="AH19" s="77">
        <f t="shared" si="6"/>
        <v>0.45</v>
      </c>
      <c r="AI19" s="77">
        <f t="shared" si="6"/>
        <v>0.2</v>
      </c>
      <c r="AJ19" s="77">
        <f t="shared" si="6"/>
        <v>0.3</v>
      </c>
      <c r="AK19" s="77">
        <f t="shared" si="6"/>
        <v>0.45</v>
      </c>
      <c r="AL19" s="77">
        <f t="shared" si="6"/>
        <v>0.45</v>
      </c>
      <c r="AM19" s="77">
        <f t="shared" si="6"/>
        <v>0.35</v>
      </c>
      <c r="AN19" s="77">
        <f t="shared" si="6"/>
        <v>0.44714285714285706</v>
      </c>
      <c r="AO19" s="109">
        <f>AVERAGE(AO13,AO17)</f>
        <v>0.44714285714285712</v>
      </c>
    </row>
    <row r="20" spans="1:41" ht="18.75" x14ac:dyDescent="0.3">
      <c r="A20" s="290" t="s">
        <v>199</v>
      </c>
      <c r="B20" s="50">
        <v>13</v>
      </c>
      <c r="C20" s="199" t="s">
        <v>163</v>
      </c>
      <c r="D20" s="262" t="s">
        <v>220</v>
      </c>
      <c r="E20" s="57">
        <v>50</v>
      </c>
      <c r="F20" s="58">
        <v>50</v>
      </c>
      <c r="G20" s="58">
        <v>50</v>
      </c>
      <c r="H20" s="58">
        <v>50</v>
      </c>
      <c r="I20" s="58">
        <v>50</v>
      </c>
      <c r="J20" s="58">
        <v>50</v>
      </c>
      <c r="K20" s="58">
        <v>50</v>
      </c>
      <c r="L20" s="58">
        <v>40</v>
      </c>
      <c r="M20" s="58">
        <v>60</v>
      </c>
      <c r="N20" s="58">
        <v>50</v>
      </c>
      <c r="O20" s="58">
        <v>50</v>
      </c>
      <c r="P20" s="58">
        <v>60</v>
      </c>
      <c r="Q20" s="58">
        <v>50</v>
      </c>
      <c r="R20" s="58">
        <v>60</v>
      </c>
      <c r="S20" s="58">
        <v>50</v>
      </c>
      <c r="T20" s="58">
        <v>50</v>
      </c>
      <c r="U20" s="58">
        <v>60</v>
      </c>
      <c r="V20" s="58">
        <v>50</v>
      </c>
      <c r="W20" s="58">
        <v>50</v>
      </c>
      <c r="X20" s="58">
        <v>50</v>
      </c>
      <c r="Y20" s="58">
        <v>50</v>
      </c>
      <c r="Z20" s="58">
        <v>50</v>
      </c>
      <c r="AA20" s="58">
        <v>50</v>
      </c>
      <c r="AB20" s="58">
        <v>50</v>
      </c>
      <c r="AC20" s="58">
        <v>50</v>
      </c>
      <c r="AD20" s="58">
        <v>40</v>
      </c>
      <c r="AE20" s="58">
        <v>50</v>
      </c>
      <c r="AF20" s="58">
        <v>50</v>
      </c>
      <c r="AG20" s="58">
        <v>50</v>
      </c>
      <c r="AH20" s="58">
        <v>40</v>
      </c>
      <c r="AI20" s="58">
        <v>50</v>
      </c>
      <c r="AJ20" s="58">
        <v>50</v>
      </c>
      <c r="AK20" s="58">
        <v>50</v>
      </c>
      <c r="AL20" s="58">
        <v>50</v>
      </c>
      <c r="AM20" s="58">
        <v>50</v>
      </c>
      <c r="AN20" s="66">
        <f t="shared" si="1"/>
        <v>50.285714285714285</v>
      </c>
      <c r="AO20" s="60">
        <f t="shared" ref="AO20:AO25" si="7">AN20/100</f>
        <v>0.50285714285714289</v>
      </c>
    </row>
    <row r="21" spans="1:41" ht="18.75" x14ac:dyDescent="0.3">
      <c r="A21" s="291"/>
      <c r="B21" s="50">
        <v>14</v>
      </c>
      <c r="C21" s="89" t="s">
        <v>164</v>
      </c>
      <c r="D21" s="263"/>
      <c r="E21" s="61">
        <v>60</v>
      </c>
      <c r="F21" s="62">
        <v>60</v>
      </c>
      <c r="G21" s="62">
        <v>60</v>
      </c>
      <c r="H21" s="62">
        <v>50</v>
      </c>
      <c r="I21" s="62">
        <v>70</v>
      </c>
      <c r="J21" s="62">
        <v>50</v>
      </c>
      <c r="K21" s="62">
        <v>50</v>
      </c>
      <c r="L21" s="62">
        <v>50</v>
      </c>
      <c r="M21" s="62">
        <v>60</v>
      </c>
      <c r="N21" s="62">
        <v>50</v>
      </c>
      <c r="O21" s="62">
        <v>60</v>
      </c>
      <c r="P21" s="62">
        <v>70</v>
      </c>
      <c r="Q21" s="62">
        <v>50</v>
      </c>
      <c r="R21" s="62">
        <v>60</v>
      </c>
      <c r="S21" s="62">
        <v>60</v>
      </c>
      <c r="T21" s="62">
        <v>70</v>
      </c>
      <c r="U21" s="62">
        <v>60</v>
      </c>
      <c r="V21" s="62">
        <v>50</v>
      </c>
      <c r="W21" s="62">
        <v>50</v>
      </c>
      <c r="X21" s="62">
        <v>50</v>
      </c>
      <c r="Y21" s="62">
        <v>60</v>
      </c>
      <c r="Z21" s="62">
        <v>50</v>
      </c>
      <c r="AA21" s="62">
        <v>50</v>
      </c>
      <c r="AB21" s="62">
        <v>50</v>
      </c>
      <c r="AC21" s="62">
        <v>50</v>
      </c>
      <c r="AD21" s="62">
        <v>40</v>
      </c>
      <c r="AE21" s="62">
        <v>50</v>
      </c>
      <c r="AF21" s="62">
        <v>50</v>
      </c>
      <c r="AG21" s="62">
        <v>60</v>
      </c>
      <c r="AH21" s="62">
        <v>40</v>
      </c>
      <c r="AI21" s="62">
        <v>60</v>
      </c>
      <c r="AJ21" s="62">
        <v>70</v>
      </c>
      <c r="AK21" s="62">
        <v>50</v>
      </c>
      <c r="AL21" s="62">
        <v>50</v>
      </c>
      <c r="AM21" s="62">
        <v>60</v>
      </c>
      <c r="AN21" s="66">
        <f t="shared" si="1"/>
        <v>55.142857142857146</v>
      </c>
      <c r="AO21" s="60">
        <f t="shared" si="7"/>
        <v>0.55142857142857149</v>
      </c>
    </row>
    <row r="22" spans="1:41" ht="18.75" x14ac:dyDescent="0.3">
      <c r="A22" s="291"/>
      <c r="B22" s="50">
        <v>15</v>
      </c>
      <c r="C22" s="89" t="s">
        <v>165</v>
      </c>
      <c r="D22" s="263"/>
      <c r="E22" s="61">
        <v>50</v>
      </c>
      <c r="F22" s="62">
        <v>50</v>
      </c>
      <c r="G22" s="62">
        <v>60</v>
      </c>
      <c r="H22" s="62">
        <v>50</v>
      </c>
      <c r="I22" s="62">
        <v>50</v>
      </c>
      <c r="J22" s="62">
        <v>50</v>
      </c>
      <c r="K22" s="62">
        <v>50</v>
      </c>
      <c r="L22" s="62">
        <v>50</v>
      </c>
      <c r="M22" s="62">
        <v>60</v>
      </c>
      <c r="N22" s="62">
        <v>50</v>
      </c>
      <c r="O22" s="62">
        <v>50</v>
      </c>
      <c r="P22" s="62">
        <v>60</v>
      </c>
      <c r="Q22" s="62">
        <v>50</v>
      </c>
      <c r="R22" s="62">
        <v>60</v>
      </c>
      <c r="S22" s="62">
        <v>50</v>
      </c>
      <c r="T22" s="62">
        <v>50</v>
      </c>
      <c r="U22" s="62">
        <v>60</v>
      </c>
      <c r="V22" s="62">
        <v>50</v>
      </c>
      <c r="W22" s="62">
        <v>50</v>
      </c>
      <c r="X22" s="62">
        <v>50</v>
      </c>
      <c r="Y22" s="62">
        <v>50</v>
      </c>
      <c r="Z22" s="62">
        <v>50</v>
      </c>
      <c r="AA22" s="62">
        <v>40</v>
      </c>
      <c r="AB22" s="62">
        <v>40</v>
      </c>
      <c r="AC22" s="62">
        <v>50</v>
      </c>
      <c r="AD22" s="62">
        <v>50</v>
      </c>
      <c r="AE22" s="62">
        <v>50</v>
      </c>
      <c r="AF22" s="62">
        <v>50</v>
      </c>
      <c r="AG22" s="62">
        <v>50</v>
      </c>
      <c r="AH22" s="62">
        <v>40</v>
      </c>
      <c r="AI22" s="62">
        <v>50</v>
      </c>
      <c r="AJ22" s="62">
        <v>60</v>
      </c>
      <c r="AK22" s="62">
        <v>50</v>
      </c>
      <c r="AL22" s="62">
        <v>40</v>
      </c>
      <c r="AM22" s="62">
        <v>50</v>
      </c>
      <c r="AN22" s="66">
        <f t="shared" si="1"/>
        <v>50.571428571428569</v>
      </c>
      <c r="AO22" s="60">
        <f t="shared" si="7"/>
        <v>0.50571428571428567</v>
      </c>
    </row>
    <row r="23" spans="1:41" ht="18.75" x14ac:dyDescent="0.3">
      <c r="A23" s="291"/>
      <c r="B23" s="50">
        <v>16</v>
      </c>
      <c r="C23" s="89" t="s">
        <v>166</v>
      </c>
      <c r="D23" s="263"/>
      <c r="E23" s="61">
        <v>70</v>
      </c>
      <c r="F23" s="62">
        <v>50</v>
      </c>
      <c r="G23" s="62">
        <v>60</v>
      </c>
      <c r="H23" s="62">
        <v>50</v>
      </c>
      <c r="I23" s="62">
        <v>60</v>
      </c>
      <c r="J23" s="62">
        <v>50</v>
      </c>
      <c r="K23" s="62">
        <v>50</v>
      </c>
      <c r="L23" s="62">
        <v>40</v>
      </c>
      <c r="M23" s="62">
        <v>50</v>
      </c>
      <c r="N23" s="62">
        <v>50</v>
      </c>
      <c r="O23" s="62">
        <v>60</v>
      </c>
      <c r="P23" s="62">
        <v>60</v>
      </c>
      <c r="Q23" s="62">
        <v>50</v>
      </c>
      <c r="R23" s="62">
        <v>60</v>
      </c>
      <c r="S23" s="62">
        <v>50</v>
      </c>
      <c r="T23" s="62">
        <v>50</v>
      </c>
      <c r="U23" s="62">
        <v>60</v>
      </c>
      <c r="V23" s="62">
        <v>50</v>
      </c>
      <c r="W23" s="62">
        <v>50</v>
      </c>
      <c r="X23" s="62">
        <v>50</v>
      </c>
      <c r="Y23" s="62">
        <v>50</v>
      </c>
      <c r="Z23" s="62">
        <v>50</v>
      </c>
      <c r="AA23" s="62">
        <v>50</v>
      </c>
      <c r="AB23" s="62">
        <v>50</v>
      </c>
      <c r="AC23" s="62">
        <v>50</v>
      </c>
      <c r="AD23" s="62">
        <v>40</v>
      </c>
      <c r="AE23" s="62">
        <v>50</v>
      </c>
      <c r="AF23" s="62">
        <v>50</v>
      </c>
      <c r="AG23" s="62">
        <v>50</v>
      </c>
      <c r="AH23" s="62">
        <v>40</v>
      </c>
      <c r="AI23" s="62">
        <v>60</v>
      </c>
      <c r="AJ23" s="62">
        <v>70</v>
      </c>
      <c r="AK23" s="62">
        <v>50</v>
      </c>
      <c r="AL23" s="62">
        <v>40</v>
      </c>
      <c r="AM23" s="62">
        <v>60</v>
      </c>
      <c r="AN23" s="66">
        <f t="shared" si="1"/>
        <v>52.285714285714285</v>
      </c>
      <c r="AO23" s="60">
        <f t="shared" si="7"/>
        <v>0.5228571428571428</v>
      </c>
    </row>
    <row r="24" spans="1:41" ht="18.75" x14ac:dyDescent="0.3">
      <c r="A24" s="291"/>
      <c r="B24" s="50">
        <v>17</v>
      </c>
      <c r="C24" s="89" t="s">
        <v>167</v>
      </c>
      <c r="D24" s="263"/>
      <c r="E24" s="61">
        <v>70</v>
      </c>
      <c r="F24" s="62">
        <v>60</v>
      </c>
      <c r="G24" s="62">
        <v>70</v>
      </c>
      <c r="H24" s="62">
        <v>50</v>
      </c>
      <c r="I24" s="62">
        <v>60</v>
      </c>
      <c r="J24" s="62">
        <v>50</v>
      </c>
      <c r="K24" s="62">
        <v>50</v>
      </c>
      <c r="L24" s="62">
        <v>50</v>
      </c>
      <c r="M24" s="62">
        <v>60</v>
      </c>
      <c r="N24" s="62">
        <v>50</v>
      </c>
      <c r="O24" s="62">
        <v>60</v>
      </c>
      <c r="P24" s="62">
        <v>60</v>
      </c>
      <c r="Q24" s="62">
        <v>50</v>
      </c>
      <c r="R24" s="62">
        <v>60</v>
      </c>
      <c r="S24" s="62">
        <v>60</v>
      </c>
      <c r="T24" s="62">
        <v>70</v>
      </c>
      <c r="U24" s="62">
        <v>60</v>
      </c>
      <c r="V24" s="62">
        <v>50</v>
      </c>
      <c r="W24" s="62">
        <v>50</v>
      </c>
      <c r="X24" s="62">
        <v>50</v>
      </c>
      <c r="Y24" s="62">
        <v>60</v>
      </c>
      <c r="Z24" s="62">
        <v>50</v>
      </c>
      <c r="AA24" s="62">
        <v>50</v>
      </c>
      <c r="AB24" s="62">
        <v>50</v>
      </c>
      <c r="AC24" s="62">
        <v>50</v>
      </c>
      <c r="AD24" s="62">
        <v>50</v>
      </c>
      <c r="AE24" s="62">
        <v>50</v>
      </c>
      <c r="AF24" s="62">
        <v>50</v>
      </c>
      <c r="AG24" s="62">
        <v>50</v>
      </c>
      <c r="AH24" s="62">
        <v>50</v>
      </c>
      <c r="AI24" s="62">
        <v>60</v>
      </c>
      <c r="AJ24" s="62">
        <v>60</v>
      </c>
      <c r="AK24" s="62">
        <v>50</v>
      </c>
      <c r="AL24" s="62">
        <v>50</v>
      </c>
      <c r="AM24" s="62">
        <v>50</v>
      </c>
      <c r="AN24" s="66">
        <f t="shared" si="1"/>
        <v>54.857142857142854</v>
      </c>
      <c r="AO24" s="60">
        <f t="shared" si="7"/>
        <v>0.54857142857142849</v>
      </c>
    </row>
    <row r="25" spans="1:41" ht="19.5" thickBot="1" x14ac:dyDescent="0.35">
      <c r="A25" s="292"/>
      <c r="B25" s="50">
        <v>18</v>
      </c>
      <c r="C25" s="89" t="s">
        <v>168</v>
      </c>
      <c r="D25" s="264"/>
      <c r="E25" s="61">
        <v>50</v>
      </c>
      <c r="F25" s="62">
        <v>60</v>
      </c>
      <c r="G25" s="62">
        <v>60</v>
      </c>
      <c r="H25" s="62">
        <v>50</v>
      </c>
      <c r="I25" s="62">
        <v>50</v>
      </c>
      <c r="J25" s="62">
        <v>60</v>
      </c>
      <c r="K25" s="62">
        <v>50</v>
      </c>
      <c r="L25" s="62">
        <v>40</v>
      </c>
      <c r="M25" s="62">
        <v>50</v>
      </c>
      <c r="N25" s="62">
        <v>50</v>
      </c>
      <c r="O25" s="62">
        <v>50</v>
      </c>
      <c r="P25" s="62">
        <v>60</v>
      </c>
      <c r="Q25" s="62">
        <v>50</v>
      </c>
      <c r="R25" s="62">
        <v>60</v>
      </c>
      <c r="S25" s="62">
        <v>60</v>
      </c>
      <c r="T25" s="62">
        <v>50</v>
      </c>
      <c r="U25" s="62">
        <v>50</v>
      </c>
      <c r="V25" s="62">
        <v>50</v>
      </c>
      <c r="W25" s="62">
        <v>50</v>
      </c>
      <c r="X25" s="62">
        <v>50</v>
      </c>
      <c r="Y25" s="62">
        <v>50</v>
      </c>
      <c r="Z25" s="62">
        <v>50</v>
      </c>
      <c r="AA25" s="62">
        <v>50</v>
      </c>
      <c r="AB25" s="62">
        <v>40</v>
      </c>
      <c r="AC25" s="62">
        <v>50</v>
      </c>
      <c r="AD25" s="62">
        <v>40</v>
      </c>
      <c r="AE25" s="62">
        <v>50</v>
      </c>
      <c r="AF25" s="62">
        <v>60</v>
      </c>
      <c r="AG25" s="62">
        <v>50</v>
      </c>
      <c r="AH25" s="62">
        <v>40</v>
      </c>
      <c r="AI25" s="62">
        <v>50</v>
      </c>
      <c r="AJ25" s="62">
        <v>50</v>
      </c>
      <c r="AK25" s="62">
        <v>50</v>
      </c>
      <c r="AL25" s="62">
        <v>40</v>
      </c>
      <c r="AM25" s="62">
        <v>50</v>
      </c>
      <c r="AN25" s="66">
        <f t="shared" si="1"/>
        <v>50.571428571428569</v>
      </c>
      <c r="AO25" s="60">
        <f t="shared" si="7"/>
        <v>0.50571428571428567</v>
      </c>
    </row>
    <row r="26" spans="1:41" ht="18.75" x14ac:dyDescent="0.3">
      <c r="A26" s="83"/>
      <c r="B26" s="50"/>
      <c r="C26" s="237" t="s">
        <v>211</v>
      </c>
      <c r="D26" s="41"/>
      <c r="E26" s="92">
        <f>AVERAGE(E20:E25)/100</f>
        <v>0.58333333333333337</v>
      </c>
      <c r="F26" s="92">
        <f t="shared" ref="F26:AN26" si="8">AVERAGE(F20:F25)/100</f>
        <v>0.55000000000000004</v>
      </c>
      <c r="G26" s="92">
        <f t="shared" si="8"/>
        <v>0.6</v>
      </c>
      <c r="H26" s="92">
        <f t="shared" si="8"/>
        <v>0.5</v>
      </c>
      <c r="I26" s="92">
        <f t="shared" si="8"/>
        <v>0.56666666666666665</v>
      </c>
      <c r="J26" s="92">
        <f t="shared" si="8"/>
        <v>0.51666666666666661</v>
      </c>
      <c r="K26" s="92">
        <f t="shared" si="8"/>
        <v>0.5</v>
      </c>
      <c r="L26" s="92">
        <f t="shared" si="8"/>
        <v>0.45</v>
      </c>
      <c r="M26" s="92">
        <f t="shared" si="8"/>
        <v>0.56666666666666665</v>
      </c>
      <c r="N26" s="92">
        <f t="shared" si="8"/>
        <v>0.5</v>
      </c>
      <c r="O26" s="92">
        <f t="shared" si="8"/>
        <v>0.55000000000000004</v>
      </c>
      <c r="P26" s="92">
        <f t="shared" si="8"/>
        <v>0.6166666666666667</v>
      </c>
      <c r="Q26" s="92">
        <f t="shared" si="8"/>
        <v>0.5</v>
      </c>
      <c r="R26" s="92">
        <f t="shared" si="8"/>
        <v>0.6</v>
      </c>
      <c r="S26" s="92">
        <f t="shared" si="8"/>
        <v>0.55000000000000004</v>
      </c>
      <c r="T26" s="92">
        <f t="shared" si="8"/>
        <v>0.56666666666666665</v>
      </c>
      <c r="U26" s="92">
        <f t="shared" si="8"/>
        <v>0.58333333333333337</v>
      </c>
      <c r="V26" s="92">
        <f t="shared" si="8"/>
        <v>0.5</v>
      </c>
      <c r="W26" s="92">
        <f t="shared" si="8"/>
        <v>0.5</v>
      </c>
      <c r="X26" s="92">
        <f t="shared" si="8"/>
        <v>0.5</v>
      </c>
      <c r="Y26" s="92">
        <f t="shared" si="8"/>
        <v>0.53333333333333333</v>
      </c>
      <c r="Z26" s="92">
        <f t="shared" si="8"/>
        <v>0.5</v>
      </c>
      <c r="AA26" s="92">
        <f t="shared" si="8"/>
        <v>0.48333333333333334</v>
      </c>
      <c r="AB26" s="92">
        <f t="shared" si="8"/>
        <v>0.46666666666666662</v>
      </c>
      <c r="AC26" s="92">
        <f t="shared" si="8"/>
        <v>0.5</v>
      </c>
      <c r="AD26" s="92">
        <f t="shared" si="8"/>
        <v>0.43333333333333335</v>
      </c>
      <c r="AE26" s="92">
        <f t="shared" si="8"/>
        <v>0.5</v>
      </c>
      <c r="AF26" s="92">
        <f t="shared" si="8"/>
        <v>0.51666666666666661</v>
      </c>
      <c r="AG26" s="92">
        <f t="shared" si="8"/>
        <v>0.51666666666666661</v>
      </c>
      <c r="AH26" s="92">
        <f t="shared" si="8"/>
        <v>0.41666666666666663</v>
      </c>
      <c r="AI26" s="92">
        <f t="shared" si="8"/>
        <v>0.55000000000000004</v>
      </c>
      <c r="AJ26" s="92">
        <f t="shared" si="8"/>
        <v>0.6</v>
      </c>
      <c r="AK26" s="92">
        <f t="shared" si="8"/>
        <v>0.5</v>
      </c>
      <c r="AL26" s="92">
        <f t="shared" si="8"/>
        <v>0.45</v>
      </c>
      <c r="AM26" s="92">
        <f t="shared" si="8"/>
        <v>0.53333333333333333</v>
      </c>
      <c r="AN26" s="92">
        <f t="shared" si="8"/>
        <v>0.5228571428571428</v>
      </c>
      <c r="AO26" s="60">
        <f>AVERAGE(AO20:AO25)</f>
        <v>0.5228571428571428</v>
      </c>
    </row>
    <row r="27" spans="1:41" ht="19.5" thickBot="1" x14ac:dyDescent="0.35">
      <c r="A27" s="83"/>
      <c r="B27" s="50"/>
      <c r="C27" s="238" t="s">
        <v>212</v>
      </c>
      <c r="D27" s="41"/>
      <c r="E27" s="76">
        <f t="shared" ref="E27:AN27" si="9">AVERAGE(E21)/100</f>
        <v>0.6</v>
      </c>
      <c r="F27" s="76">
        <f t="shared" si="9"/>
        <v>0.6</v>
      </c>
      <c r="G27" s="76">
        <f t="shared" si="9"/>
        <v>0.6</v>
      </c>
      <c r="H27" s="76">
        <f t="shared" si="9"/>
        <v>0.5</v>
      </c>
      <c r="I27" s="76">
        <f t="shared" si="9"/>
        <v>0.7</v>
      </c>
      <c r="J27" s="76">
        <f t="shared" si="9"/>
        <v>0.5</v>
      </c>
      <c r="K27" s="76">
        <f t="shared" si="9"/>
        <v>0.5</v>
      </c>
      <c r="L27" s="76">
        <f t="shared" si="9"/>
        <v>0.5</v>
      </c>
      <c r="M27" s="76">
        <f t="shared" si="9"/>
        <v>0.6</v>
      </c>
      <c r="N27" s="76">
        <f t="shared" si="9"/>
        <v>0.5</v>
      </c>
      <c r="O27" s="76">
        <f t="shared" si="9"/>
        <v>0.6</v>
      </c>
      <c r="P27" s="76">
        <f t="shared" si="9"/>
        <v>0.7</v>
      </c>
      <c r="Q27" s="76">
        <f t="shared" si="9"/>
        <v>0.5</v>
      </c>
      <c r="R27" s="76">
        <f t="shared" si="9"/>
        <v>0.6</v>
      </c>
      <c r="S27" s="76">
        <f t="shared" si="9"/>
        <v>0.6</v>
      </c>
      <c r="T27" s="76">
        <f t="shared" si="9"/>
        <v>0.7</v>
      </c>
      <c r="U27" s="76">
        <f t="shared" si="9"/>
        <v>0.6</v>
      </c>
      <c r="V27" s="76">
        <f t="shared" si="9"/>
        <v>0.5</v>
      </c>
      <c r="W27" s="76">
        <f t="shared" si="9"/>
        <v>0.5</v>
      </c>
      <c r="X27" s="76">
        <f t="shared" si="9"/>
        <v>0.5</v>
      </c>
      <c r="Y27" s="76">
        <f t="shared" si="9"/>
        <v>0.6</v>
      </c>
      <c r="Z27" s="76">
        <f t="shared" si="9"/>
        <v>0.5</v>
      </c>
      <c r="AA27" s="76">
        <f t="shared" si="9"/>
        <v>0.5</v>
      </c>
      <c r="AB27" s="76">
        <f t="shared" si="9"/>
        <v>0.5</v>
      </c>
      <c r="AC27" s="76">
        <f t="shared" si="9"/>
        <v>0.5</v>
      </c>
      <c r="AD27" s="76">
        <f t="shared" si="9"/>
        <v>0.4</v>
      </c>
      <c r="AE27" s="76">
        <f t="shared" si="9"/>
        <v>0.5</v>
      </c>
      <c r="AF27" s="76">
        <f t="shared" si="9"/>
        <v>0.5</v>
      </c>
      <c r="AG27" s="76">
        <f t="shared" si="9"/>
        <v>0.6</v>
      </c>
      <c r="AH27" s="76">
        <f t="shared" si="9"/>
        <v>0.4</v>
      </c>
      <c r="AI27" s="76">
        <f t="shared" si="9"/>
        <v>0.6</v>
      </c>
      <c r="AJ27" s="76">
        <f t="shared" si="9"/>
        <v>0.7</v>
      </c>
      <c r="AK27" s="76">
        <f t="shared" si="9"/>
        <v>0.5</v>
      </c>
      <c r="AL27" s="76">
        <f t="shared" si="9"/>
        <v>0.5</v>
      </c>
      <c r="AM27" s="76">
        <f t="shared" si="9"/>
        <v>0.6</v>
      </c>
      <c r="AN27" s="76">
        <f t="shared" si="9"/>
        <v>0.55142857142857149</v>
      </c>
      <c r="AO27" s="109">
        <f>AVERAGE(AO21)</f>
        <v>0.55142857142857149</v>
      </c>
    </row>
    <row r="28" spans="1:41" ht="18.75" x14ac:dyDescent="0.3">
      <c r="A28" s="290" t="s">
        <v>200</v>
      </c>
      <c r="B28" s="50">
        <v>19</v>
      </c>
      <c r="C28" s="89" t="s">
        <v>169</v>
      </c>
      <c r="D28" s="262" t="s">
        <v>220</v>
      </c>
      <c r="E28" s="57">
        <v>40</v>
      </c>
      <c r="F28" s="58">
        <v>40</v>
      </c>
      <c r="G28" s="58">
        <v>45</v>
      </c>
      <c r="H28" s="58">
        <v>45</v>
      </c>
      <c r="I28" s="58">
        <v>45</v>
      </c>
      <c r="J28" s="58">
        <v>45</v>
      </c>
      <c r="K28" s="58">
        <v>45</v>
      </c>
      <c r="L28" s="58">
        <v>45</v>
      </c>
      <c r="M28" s="58">
        <v>45</v>
      </c>
      <c r="N28" s="58">
        <v>30</v>
      </c>
      <c r="O28" s="58">
        <v>45</v>
      </c>
      <c r="P28" s="58">
        <v>40</v>
      </c>
      <c r="Q28" s="58">
        <v>40</v>
      </c>
      <c r="R28" s="58">
        <v>45</v>
      </c>
      <c r="S28" s="58">
        <v>45</v>
      </c>
      <c r="T28" s="58">
        <v>40</v>
      </c>
      <c r="U28" s="58">
        <v>40</v>
      </c>
      <c r="V28" s="58">
        <v>40</v>
      </c>
      <c r="W28" s="58">
        <v>40</v>
      </c>
      <c r="X28" s="58">
        <v>45</v>
      </c>
      <c r="Y28" s="58">
        <v>45</v>
      </c>
      <c r="Z28" s="58">
        <v>45</v>
      </c>
      <c r="AA28" s="58">
        <v>50</v>
      </c>
      <c r="AB28" s="58">
        <v>50</v>
      </c>
      <c r="AC28" s="58">
        <v>40</v>
      </c>
      <c r="AD28" s="58">
        <v>45</v>
      </c>
      <c r="AE28" s="58">
        <v>45</v>
      </c>
      <c r="AF28" s="58">
        <v>45</v>
      </c>
      <c r="AG28" s="58">
        <v>45</v>
      </c>
      <c r="AH28" s="58">
        <v>45</v>
      </c>
      <c r="AI28" s="58">
        <v>45</v>
      </c>
      <c r="AJ28" s="58">
        <v>50</v>
      </c>
      <c r="AK28" s="58">
        <v>50</v>
      </c>
      <c r="AL28" s="58">
        <v>45</v>
      </c>
      <c r="AM28" s="58">
        <v>45</v>
      </c>
      <c r="AN28" s="66">
        <f t="shared" si="1"/>
        <v>43.857142857142854</v>
      </c>
      <c r="AO28" s="60">
        <f t="shared" ref="AO28:AO33" si="10">AN28/100</f>
        <v>0.43857142857142856</v>
      </c>
    </row>
    <row r="29" spans="1:41" ht="18.75" x14ac:dyDescent="0.3">
      <c r="A29" s="291"/>
      <c r="B29" s="50">
        <v>20</v>
      </c>
      <c r="C29" s="89" t="s">
        <v>170</v>
      </c>
      <c r="D29" s="263"/>
      <c r="E29" s="61">
        <v>30</v>
      </c>
      <c r="F29" s="62">
        <v>30</v>
      </c>
      <c r="G29" s="62">
        <v>35</v>
      </c>
      <c r="H29" s="62">
        <v>30</v>
      </c>
      <c r="I29" s="62">
        <v>30</v>
      </c>
      <c r="J29" s="62">
        <v>30</v>
      </c>
      <c r="K29" s="62">
        <v>30</v>
      </c>
      <c r="L29" s="62">
        <v>30</v>
      </c>
      <c r="M29" s="62">
        <v>30</v>
      </c>
      <c r="N29" s="62">
        <v>20</v>
      </c>
      <c r="O29" s="62">
        <v>40</v>
      </c>
      <c r="P29" s="62">
        <v>35</v>
      </c>
      <c r="Q29" s="62">
        <v>40</v>
      </c>
      <c r="R29" s="62">
        <v>35</v>
      </c>
      <c r="S29" s="62">
        <v>35</v>
      </c>
      <c r="T29" s="62">
        <v>40</v>
      </c>
      <c r="U29" s="62">
        <v>40</v>
      </c>
      <c r="V29" s="62">
        <v>40</v>
      </c>
      <c r="W29" s="62">
        <v>30</v>
      </c>
      <c r="X29" s="62">
        <v>30</v>
      </c>
      <c r="Y29" s="62">
        <v>40</v>
      </c>
      <c r="Z29" s="62">
        <v>30</v>
      </c>
      <c r="AA29" s="62">
        <v>30</v>
      </c>
      <c r="AB29" s="62">
        <v>30</v>
      </c>
      <c r="AC29" s="62">
        <v>35</v>
      </c>
      <c r="AD29" s="62">
        <v>30</v>
      </c>
      <c r="AE29" s="62">
        <v>30</v>
      </c>
      <c r="AF29" s="62">
        <v>30</v>
      </c>
      <c r="AG29" s="62">
        <v>35</v>
      </c>
      <c r="AH29" s="62">
        <v>35</v>
      </c>
      <c r="AI29" s="62">
        <v>35</v>
      </c>
      <c r="AJ29" s="62">
        <v>45</v>
      </c>
      <c r="AK29" s="62">
        <v>40</v>
      </c>
      <c r="AL29" s="62">
        <v>35</v>
      </c>
      <c r="AM29" s="62">
        <v>35</v>
      </c>
      <c r="AN29" s="66">
        <f t="shared" si="1"/>
        <v>33.571428571428569</v>
      </c>
      <c r="AO29" s="60">
        <f t="shared" si="10"/>
        <v>0.33571428571428569</v>
      </c>
    </row>
    <row r="30" spans="1:41" ht="18.75" x14ac:dyDescent="0.3">
      <c r="A30" s="291"/>
      <c r="B30" s="50">
        <v>21</v>
      </c>
      <c r="C30" s="89" t="s">
        <v>171</v>
      </c>
      <c r="D30" s="263"/>
      <c r="E30" s="61">
        <v>40</v>
      </c>
      <c r="F30" s="62">
        <v>40</v>
      </c>
      <c r="G30" s="62">
        <v>45</v>
      </c>
      <c r="H30" s="62">
        <v>45</v>
      </c>
      <c r="I30" s="62">
        <v>45</v>
      </c>
      <c r="J30" s="62">
        <v>45</v>
      </c>
      <c r="K30" s="62">
        <v>45</v>
      </c>
      <c r="L30" s="62">
        <v>45</v>
      </c>
      <c r="M30" s="62">
        <v>45</v>
      </c>
      <c r="N30" s="62">
        <v>35</v>
      </c>
      <c r="O30" s="62">
        <v>40</v>
      </c>
      <c r="P30" s="62">
        <v>45</v>
      </c>
      <c r="Q30" s="62">
        <v>45</v>
      </c>
      <c r="R30" s="62">
        <v>45</v>
      </c>
      <c r="S30" s="62">
        <v>45</v>
      </c>
      <c r="T30" s="62">
        <v>45</v>
      </c>
      <c r="U30" s="62">
        <v>45</v>
      </c>
      <c r="V30" s="62">
        <v>45</v>
      </c>
      <c r="W30" s="62">
        <v>30</v>
      </c>
      <c r="X30" s="62">
        <v>45</v>
      </c>
      <c r="Y30" s="62">
        <v>40</v>
      </c>
      <c r="Z30" s="62">
        <v>45</v>
      </c>
      <c r="AA30" s="62">
        <v>50</v>
      </c>
      <c r="AB30" s="62">
        <v>50</v>
      </c>
      <c r="AC30" s="62">
        <v>45</v>
      </c>
      <c r="AD30" s="62">
        <v>45</v>
      </c>
      <c r="AE30" s="62">
        <v>45</v>
      </c>
      <c r="AF30" s="62">
        <v>45</v>
      </c>
      <c r="AG30" s="62">
        <v>45</v>
      </c>
      <c r="AH30" s="62">
        <v>45</v>
      </c>
      <c r="AI30" s="62">
        <v>45</v>
      </c>
      <c r="AJ30" s="62">
        <v>45</v>
      </c>
      <c r="AK30" s="62">
        <v>45</v>
      </c>
      <c r="AL30" s="62">
        <v>45</v>
      </c>
      <c r="AM30" s="62">
        <v>45</v>
      </c>
      <c r="AN30" s="66">
        <f t="shared" si="1"/>
        <v>44</v>
      </c>
      <c r="AO30" s="60">
        <f t="shared" si="10"/>
        <v>0.44</v>
      </c>
    </row>
    <row r="31" spans="1:41" ht="18.75" x14ac:dyDescent="0.3">
      <c r="A31" s="291"/>
      <c r="B31" s="50">
        <v>22</v>
      </c>
      <c r="C31" s="89" t="s">
        <v>172</v>
      </c>
      <c r="D31" s="263"/>
      <c r="E31" s="61">
        <v>20</v>
      </c>
      <c r="F31" s="62">
        <v>20</v>
      </c>
      <c r="G31" s="62">
        <v>20</v>
      </c>
      <c r="H31" s="62">
        <v>25</v>
      </c>
      <c r="I31" s="62">
        <v>30</v>
      </c>
      <c r="J31" s="62">
        <v>25</v>
      </c>
      <c r="K31" s="62">
        <v>30</v>
      </c>
      <c r="L31" s="62">
        <v>25</v>
      </c>
      <c r="M31" s="62">
        <v>30</v>
      </c>
      <c r="N31" s="62">
        <v>20</v>
      </c>
      <c r="O31" s="62">
        <v>20</v>
      </c>
      <c r="P31" s="62">
        <v>35</v>
      </c>
      <c r="Q31" s="62">
        <v>45</v>
      </c>
      <c r="R31" s="62">
        <v>35</v>
      </c>
      <c r="S31" s="62">
        <v>40</v>
      </c>
      <c r="T31" s="62">
        <v>45</v>
      </c>
      <c r="U31" s="62">
        <v>40</v>
      </c>
      <c r="V31" s="62">
        <v>30</v>
      </c>
      <c r="W31" s="62">
        <v>30</v>
      </c>
      <c r="X31" s="62">
        <v>40</v>
      </c>
      <c r="Y31" s="62">
        <v>30</v>
      </c>
      <c r="Z31" s="62">
        <v>30</v>
      </c>
      <c r="AA31" s="62">
        <v>20</v>
      </c>
      <c r="AB31" s="62">
        <v>30</v>
      </c>
      <c r="AC31" s="62">
        <v>40</v>
      </c>
      <c r="AD31" s="62">
        <v>30</v>
      </c>
      <c r="AE31" s="62">
        <v>25</v>
      </c>
      <c r="AF31" s="62">
        <v>30</v>
      </c>
      <c r="AG31" s="62">
        <v>30</v>
      </c>
      <c r="AH31" s="62">
        <v>35</v>
      </c>
      <c r="AI31" s="62">
        <v>35</v>
      </c>
      <c r="AJ31" s="62">
        <v>25</v>
      </c>
      <c r="AK31" s="62">
        <v>30</v>
      </c>
      <c r="AL31" s="62">
        <v>30</v>
      </c>
      <c r="AM31" s="62">
        <v>30</v>
      </c>
      <c r="AN31" s="66">
        <f t="shared" si="1"/>
        <v>30.142857142857142</v>
      </c>
      <c r="AO31" s="60">
        <f t="shared" si="10"/>
        <v>0.30142857142857143</v>
      </c>
    </row>
    <row r="32" spans="1:41" ht="18.75" x14ac:dyDescent="0.3">
      <c r="A32" s="291"/>
      <c r="B32" s="50">
        <v>23</v>
      </c>
      <c r="C32" s="89" t="s">
        <v>173</v>
      </c>
      <c r="D32" s="263"/>
      <c r="E32" s="61">
        <v>40</v>
      </c>
      <c r="F32" s="62">
        <v>30</v>
      </c>
      <c r="G32" s="62">
        <v>40</v>
      </c>
      <c r="H32" s="62">
        <v>40</v>
      </c>
      <c r="I32" s="62">
        <v>30</v>
      </c>
      <c r="J32" s="62">
        <v>45</v>
      </c>
      <c r="K32" s="62">
        <v>30</v>
      </c>
      <c r="L32" s="62">
        <v>30</v>
      </c>
      <c r="M32" s="62">
        <v>35</v>
      </c>
      <c r="N32" s="62">
        <v>30</v>
      </c>
      <c r="O32" s="62">
        <v>45</v>
      </c>
      <c r="P32" s="62">
        <v>45</v>
      </c>
      <c r="Q32" s="62">
        <v>40</v>
      </c>
      <c r="R32" s="62">
        <v>45</v>
      </c>
      <c r="S32" s="62">
        <v>45</v>
      </c>
      <c r="T32" s="62">
        <v>40</v>
      </c>
      <c r="U32" s="62">
        <v>40</v>
      </c>
      <c r="V32" s="62">
        <v>45</v>
      </c>
      <c r="W32" s="62">
        <v>30</v>
      </c>
      <c r="X32" s="62">
        <v>30</v>
      </c>
      <c r="Y32" s="62">
        <v>40</v>
      </c>
      <c r="Z32" s="62">
        <v>45</v>
      </c>
      <c r="AA32" s="62">
        <v>40</v>
      </c>
      <c r="AB32" s="62">
        <v>40</v>
      </c>
      <c r="AC32" s="62">
        <v>40</v>
      </c>
      <c r="AD32" s="62">
        <v>30</v>
      </c>
      <c r="AE32" s="62">
        <v>40</v>
      </c>
      <c r="AF32" s="62">
        <v>45</v>
      </c>
      <c r="AG32" s="62">
        <v>45</v>
      </c>
      <c r="AH32" s="62">
        <v>45</v>
      </c>
      <c r="AI32" s="62">
        <v>45</v>
      </c>
      <c r="AJ32" s="62">
        <v>45</v>
      </c>
      <c r="AK32" s="62">
        <v>45</v>
      </c>
      <c r="AL32" s="62">
        <v>40</v>
      </c>
      <c r="AM32" s="62">
        <v>45</v>
      </c>
      <c r="AN32" s="66">
        <f t="shared" si="1"/>
        <v>39.571428571428569</v>
      </c>
      <c r="AO32" s="60">
        <f t="shared" si="10"/>
        <v>0.39571428571428569</v>
      </c>
    </row>
    <row r="33" spans="1:41" ht="19.5" thickBot="1" x14ac:dyDescent="0.35">
      <c r="A33" s="292"/>
      <c r="B33" s="50">
        <v>24</v>
      </c>
      <c r="C33" s="89" t="s">
        <v>174</v>
      </c>
      <c r="D33" s="264"/>
      <c r="E33" s="61">
        <v>20</v>
      </c>
      <c r="F33" s="62">
        <v>20</v>
      </c>
      <c r="G33" s="62">
        <v>30</v>
      </c>
      <c r="H33" s="62">
        <v>20</v>
      </c>
      <c r="I33" s="62">
        <v>30</v>
      </c>
      <c r="J33" s="62">
        <v>25</v>
      </c>
      <c r="K33" s="62">
        <v>25</v>
      </c>
      <c r="L33" s="62">
        <v>25</v>
      </c>
      <c r="M33" s="62">
        <v>30</v>
      </c>
      <c r="N33" s="62">
        <v>25</v>
      </c>
      <c r="O33" s="62">
        <v>20</v>
      </c>
      <c r="P33" s="62">
        <v>25</v>
      </c>
      <c r="Q33" s="62">
        <v>45</v>
      </c>
      <c r="R33" s="62">
        <v>25</v>
      </c>
      <c r="S33" s="62">
        <v>40</v>
      </c>
      <c r="T33" s="62">
        <v>40</v>
      </c>
      <c r="U33" s="62">
        <v>30</v>
      </c>
      <c r="V33" s="62">
        <v>30</v>
      </c>
      <c r="W33" s="62">
        <v>30</v>
      </c>
      <c r="X33" s="62">
        <v>30</v>
      </c>
      <c r="Y33" s="62">
        <v>40</v>
      </c>
      <c r="Z33" s="62">
        <v>30</v>
      </c>
      <c r="AA33" s="62">
        <v>30</v>
      </c>
      <c r="AB33" s="62">
        <v>40</v>
      </c>
      <c r="AC33" s="62">
        <v>40</v>
      </c>
      <c r="AD33" s="62">
        <v>30</v>
      </c>
      <c r="AE33" s="62">
        <v>25</v>
      </c>
      <c r="AF33" s="62">
        <v>25</v>
      </c>
      <c r="AG33" s="62">
        <v>30</v>
      </c>
      <c r="AH33" s="62">
        <v>30</v>
      </c>
      <c r="AI33" s="62">
        <v>30</v>
      </c>
      <c r="AJ33" s="62">
        <v>30</v>
      </c>
      <c r="AK33" s="62">
        <v>30</v>
      </c>
      <c r="AL33" s="62">
        <v>30</v>
      </c>
      <c r="AM33" s="62">
        <v>30</v>
      </c>
      <c r="AN33" s="66">
        <f t="shared" si="1"/>
        <v>29.571428571428573</v>
      </c>
      <c r="AO33" s="60">
        <f t="shared" si="10"/>
        <v>0.29571428571428571</v>
      </c>
    </row>
    <row r="34" spans="1:41" ht="18.75" x14ac:dyDescent="0.3">
      <c r="A34" s="83"/>
      <c r="B34" s="50"/>
      <c r="C34" s="237" t="s">
        <v>211</v>
      </c>
      <c r="D34" s="151"/>
      <c r="E34" s="92">
        <f>AVERAGE(E28:E33)/100</f>
        <v>0.31666666666666665</v>
      </c>
      <c r="F34" s="92">
        <f t="shared" ref="F34:AN34" si="11">AVERAGE(F28:F33)/100</f>
        <v>0.3</v>
      </c>
      <c r="G34" s="92">
        <f t="shared" si="11"/>
        <v>0.35833333333333334</v>
      </c>
      <c r="H34" s="92">
        <f t="shared" si="11"/>
        <v>0.34166666666666662</v>
      </c>
      <c r="I34" s="92">
        <f t="shared" si="11"/>
        <v>0.35</v>
      </c>
      <c r="J34" s="92">
        <f t="shared" si="11"/>
        <v>0.35833333333333334</v>
      </c>
      <c r="K34" s="92">
        <f t="shared" si="11"/>
        <v>0.34166666666666662</v>
      </c>
      <c r="L34" s="92">
        <f t="shared" si="11"/>
        <v>0.33333333333333337</v>
      </c>
      <c r="M34" s="92">
        <f t="shared" si="11"/>
        <v>0.35833333333333334</v>
      </c>
      <c r="N34" s="92">
        <f t="shared" si="11"/>
        <v>0.26666666666666666</v>
      </c>
      <c r="O34" s="92">
        <f t="shared" si="11"/>
        <v>0.35</v>
      </c>
      <c r="P34" s="92">
        <f t="shared" si="11"/>
        <v>0.375</v>
      </c>
      <c r="Q34" s="92">
        <f t="shared" si="11"/>
        <v>0.42499999999999999</v>
      </c>
      <c r="R34" s="92">
        <f t="shared" si="11"/>
        <v>0.38333333333333336</v>
      </c>
      <c r="S34" s="92">
        <f t="shared" si="11"/>
        <v>0.41666666666666663</v>
      </c>
      <c r="T34" s="92">
        <f t="shared" si="11"/>
        <v>0.41666666666666663</v>
      </c>
      <c r="U34" s="92">
        <f t="shared" si="11"/>
        <v>0.39166666666666666</v>
      </c>
      <c r="V34" s="92">
        <f t="shared" si="11"/>
        <v>0.38333333333333336</v>
      </c>
      <c r="W34" s="92">
        <f t="shared" si="11"/>
        <v>0.31666666666666665</v>
      </c>
      <c r="X34" s="92">
        <f t="shared" si="11"/>
        <v>0.36666666666666664</v>
      </c>
      <c r="Y34" s="92">
        <f t="shared" si="11"/>
        <v>0.39166666666666666</v>
      </c>
      <c r="Z34" s="92">
        <f t="shared" si="11"/>
        <v>0.375</v>
      </c>
      <c r="AA34" s="92">
        <f t="shared" si="11"/>
        <v>0.36666666666666664</v>
      </c>
      <c r="AB34" s="92">
        <f t="shared" si="11"/>
        <v>0.4</v>
      </c>
      <c r="AC34" s="92">
        <f t="shared" si="11"/>
        <v>0.4</v>
      </c>
      <c r="AD34" s="92">
        <f t="shared" si="11"/>
        <v>0.35</v>
      </c>
      <c r="AE34" s="92">
        <f t="shared" si="11"/>
        <v>0.35</v>
      </c>
      <c r="AF34" s="92">
        <f t="shared" si="11"/>
        <v>0.36666666666666664</v>
      </c>
      <c r="AG34" s="92">
        <f t="shared" si="11"/>
        <v>0.38333333333333336</v>
      </c>
      <c r="AH34" s="92">
        <f t="shared" si="11"/>
        <v>0.39166666666666666</v>
      </c>
      <c r="AI34" s="92">
        <f t="shared" si="11"/>
        <v>0.39166666666666666</v>
      </c>
      <c r="AJ34" s="92">
        <f t="shared" si="11"/>
        <v>0.4</v>
      </c>
      <c r="AK34" s="92">
        <f t="shared" si="11"/>
        <v>0.4</v>
      </c>
      <c r="AL34" s="92">
        <f t="shared" si="11"/>
        <v>0.375</v>
      </c>
      <c r="AM34" s="92">
        <f t="shared" si="11"/>
        <v>0.38333333333333336</v>
      </c>
      <c r="AN34" s="92">
        <f t="shared" si="11"/>
        <v>0.36785714285714283</v>
      </c>
      <c r="AO34" s="60">
        <f>AVERAGE(AO28:AO33)</f>
        <v>0.36785714285714283</v>
      </c>
    </row>
    <row r="35" spans="1:41" ht="19.5" thickBot="1" x14ac:dyDescent="0.35">
      <c r="A35" s="83"/>
      <c r="B35" s="50"/>
      <c r="C35" s="238" t="s">
        <v>212</v>
      </c>
      <c r="D35" s="151"/>
      <c r="E35" s="78">
        <f t="shared" ref="E35:AN35" si="12">AVERAGE(E32)/100</f>
        <v>0.4</v>
      </c>
      <c r="F35" s="78">
        <f t="shared" si="12"/>
        <v>0.3</v>
      </c>
      <c r="G35" s="78">
        <f t="shared" si="12"/>
        <v>0.4</v>
      </c>
      <c r="H35" s="78">
        <f t="shared" si="12"/>
        <v>0.4</v>
      </c>
      <c r="I35" s="78">
        <f t="shared" si="12"/>
        <v>0.3</v>
      </c>
      <c r="J35" s="78">
        <f t="shared" si="12"/>
        <v>0.45</v>
      </c>
      <c r="K35" s="78">
        <f t="shared" si="12"/>
        <v>0.3</v>
      </c>
      <c r="L35" s="78">
        <f t="shared" si="12"/>
        <v>0.3</v>
      </c>
      <c r="M35" s="78">
        <f t="shared" si="12"/>
        <v>0.35</v>
      </c>
      <c r="N35" s="78">
        <f t="shared" si="12"/>
        <v>0.3</v>
      </c>
      <c r="O35" s="78">
        <f t="shared" si="12"/>
        <v>0.45</v>
      </c>
      <c r="P35" s="78">
        <f t="shared" si="12"/>
        <v>0.45</v>
      </c>
      <c r="Q35" s="78">
        <f t="shared" si="12"/>
        <v>0.4</v>
      </c>
      <c r="R35" s="78">
        <f t="shared" si="12"/>
        <v>0.45</v>
      </c>
      <c r="S35" s="78">
        <f t="shared" si="12"/>
        <v>0.45</v>
      </c>
      <c r="T35" s="78">
        <f t="shared" si="12"/>
        <v>0.4</v>
      </c>
      <c r="U35" s="78">
        <f t="shared" si="12"/>
        <v>0.4</v>
      </c>
      <c r="V35" s="78">
        <f t="shared" si="12"/>
        <v>0.45</v>
      </c>
      <c r="W35" s="78">
        <f t="shared" si="12"/>
        <v>0.3</v>
      </c>
      <c r="X35" s="78">
        <f t="shared" si="12"/>
        <v>0.3</v>
      </c>
      <c r="Y35" s="78">
        <f t="shared" si="12"/>
        <v>0.4</v>
      </c>
      <c r="Z35" s="78">
        <f t="shared" si="12"/>
        <v>0.45</v>
      </c>
      <c r="AA35" s="78">
        <f t="shared" si="12"/>
        <v>0.4</v>
      </c>
      <c r="AB35" s="78">
        <f t="shared" si="12"/>
        <v>0.4</v>
      </c>
      <c r="AC35" s="78">
        <f t="shared" si="12"/>
        <v>0.4</v>
      </c>
      <c r="AD35" s="78">
        <f t="shared" si="12"/>
        <v>0.3</v>
      </c>
      <c r="AE35" s="78">
        <f t="shared" si="12"/>
        <v>0.4</v>
      </c>
      <c r="AF35" s="78">
        <f t="shared" si="12"/>
        <v>0.45</v>
      </c>
      <c r="AG35" s="78">
        <f t="shared" si="12"/>
        <v>0.45</v>
      </c>
      <c r="AH35" s="78">
        <f t="shared" si="12"/>
        <v>0.45</v>
      </c>
      <c r="AI35" s="78">
        <f t="shared" si="12"/>
        <v>0.45</v>
      </c>
      <c r="AJ35" s="78">
        <f t="shared" si="12"/>
        <v>0.45</v>
      </c>
      <c r="AK35" s="78">
        <f t="shared" si="12"/>
        <v>0.45</v>
      </c>
      <c r="AL35" s="78">
        <f t="shared" si="12"/>
        <v>0.4</v>
      </c>
      <c r="AM35" s="78">
        <f t="shared" si="12"/>
        <v>0.45</v>
      </c>
      <c r="AN35" s="78">
        <f t="shared" si="12"/>
        <v>0.39571428571428569</v>
      </c>
      <c r="AO35" s="110">
        <f>AVERAGE(AO32)</f>
        <v>0.39571428571428569</v>
      </c>
    </row>
    <row r="36" spans="1:41" ht="18.75" x14ac:dyDescent="0.3">
      <c r="A36" s="290" t="s">
        <v>209</v>
      </c>
      <c r="B36" s="50">
        <v>25</v>
      </c>
      <c r="C36" s="197" t="s">
        <v>139</v>
      </c>
      <c r="D36" s="262" t="s">
        <v>221</v>
      </c>
      <c r="E36" s="57">
        <v>50</v>
      </c>
      <c r="F36" s="58">
        <v>60</v>
      </c>
      <c r="G36" s="58">
        <v>100</v>
      </c>
      <c r="H36" s="58">
        <v>100</v>
      </c>
      <c r="I36" s="58">
        <v>10</v>
      </c>
      <c r="J36" s="58">
        <v>100</v>
      </c>
      <c r="K36" s="62">
        <v>90</v>
      </c>
      <c r="L36" s="62">
        <v>90</v>
      </c>
      <c r="M36" s="62">
        <v>90</v>
      </c>
      <c r="N36" s="58">
        <v>60</v>
      </c>
      <c r="O36" s="58">
        <v>100</v>
      </c>
      <c r="P36" s="58">
        <v>100</v>
      </c>
      <c r="Q36" s="58">
        <v>10</v>
      </c>
      <c r="R36" s="58">
        <v>100</v>
      </c>
      <c r="S36" s="58">
        <v>50</v>
      </c>
      <c r="T36" s="58">
        <v>70</v>
      </c>
      <c r="U36" s="58">
        <v>50</v>
      </c>
      <c r="V36" s="58">
        <v>60</v>
      </c>
      <c r="W36" s="58">
        <v>50</v>
      </c>
      <c r="X36" s="58">
        <v>50</v>
      </c>
      <c r="Y36" s="58">
        <v>90</v>
      </c>
      <c r="Z36" s="58">
        <v>100</v>
      </c>
      <c r="AA36" s="58">
        <v>10</v>
      </c>
      <c r="AB36" s="58">
        <v>9</v>
      </c>
      <c r="AC36" s="58">
        <v>9</v>
      </c>
      <c r="AD36" s="58">
        <v>9</v>
      </c>
      <c r="AE36" s="58">
        <v>5</v>
      </c>
      <c r="AF36" s="58">
        <v>5</v>
      </c>
      <c r="AG36" s="58">
        <v>6</v>
      </c>
      <c r="AH36" s="58">
        <v>6</v>
      </c>
      <c r="AI36" s="58">
        <v>5</v>
      </c>
      <c r="AJ36" s="58">
        <v>5</v>
      </c>
      <c r="AK36" s="58">
        <v>5</v>
      </c>
      <c r="AL36" s="58">
        <v>7</v>
      </c>
      <c r="AM36" s="58">
        <v>6</v>
      </c>
      <c r="AN36" s="66">
        <f t="shared" si="1"/>
        <v>47.628571428571426</v>
      </c>
      <c r="AO36" s="60">
        <f t="shared" ref="AO36:AO41" si="13">AN36/100</f>
        <v>0.47628571428571426</v>
      </c>
    </row>
    <row r="37" spans="1:41" ht="18.75" x14ac:dyDescent="0.3">
      <c r="A37" s="291"/>
      <c r="B37" s="50">
        <v>26</v>
      </c>
      <c r="C37" s="89" t="s">
        <v>140</v>
      </c>
      <c r="D37" s="263"/>
      <c r="E37" s="61">
        <v>80</v>
      </c>
      <c r="F37" s="62">
        <v>80</v>
      </c>
      <c r="G37" s="62">
        <v>90</v>
      </c>
      <c r="H37" s="62">
        <v>90</v>
      </c>
      <c r="I37" s="62">
        <v>70</v>
      </c>
      <c r="J37" s="62">
        <v>80</v>
      </c>
      <c r="K37" s="62">
        <v>70</v>
      </c>
      <c r="L37" s="62">
        <v>80</v>
      </c>
      <c r="M37" s="62">
        <v>90</v>
      </c>
      <c r="N37" s="62">
        <v>90</v>
      </c>
      <c r="O37" s="62">
        <v>90</v>
      </c>
      <c r="P37" s="62">
        <v>80</v>
      </c>
      <c r="Q37" s="62">
        <v>70</v>
      </c>
      <c r="R37" s="62">
        <v>80</v>
      </c>
      <c r="S37" s="62">
        <v>80</v>
      </c>
      <c r="T37" s="62">
        <v>90</v>
      </c>
      <c r="U37" s="62">
        <v>90</v>
      </c>
      <c r="V37" s="62">
        <v>30</v>
      </c>
      <c r="W37" s="62">
        <v>80</v>
      </c>
      <c r="X37" s="62">
        <v>80</v>
      </c>
      <c r="Y37" s="62">
        <v>80</v>
      </c>
      <c r="Z37" s="62">
        <v>80</v>
      </c>
      <c r="AA37" s="62">
        <v>8</v>
      </c>
      <c r="AB37" s="62">
        <v>9</v>
      </c>
      <c r="AC37" s="62">
        <v>9</v>
      </c>
      <c r="AD37" s="62">
        <v>9</v>
      </c>
      <c r="AE37" s="62">
        <v>9</v>
      </c>
      <c r="AF37" s="62">
        <v>8</v>
      </c>
      <c r="AG37" s="62">
        <v>7</v>
      </c>
      <c r="AH37" s="62">
        <v>8</v>
      </c>
      <c r="AI37" s="62">
        <v>9</v>
      </c>
      <c r="AJ37" s="62">
        <v>9</v>
      </c>
      <c r="AK37" s="62">
        <v>9</v>
      </c>
      <c r="AL37" s="62">
        <v>8</v>
      </c>
      <c r="AM37" s="62">
        <v>8</v>
      </c>
      <c r="AN37" s="66">
        <f t="shared" si="1"/>
        <v>53.142857142857146</v>
      </c>
      <c r="AO37" s="60">
        <f t="shared" si="13"/>
        <v>0.53142857142857147</v>
      </c>
    </row>
    <row r="38" spans="1:41" ht="18.75" x14ac:dyDescent="0.3">
      <c r="A38" s="291"/>
      <c r="B38" s="50">
        <v>27</v>
      </c>
      <c r="C38" s="89" t="s">
        <v>141</v>
      </c>
      <c r="D38" s="263"/>
      <c r="E38" s="61">
        <v>80</v>
      </c>
      <c r="F38" s="62">
        <v>90</v>
      </c>
      <c r="G38" s="62">
        <v>80</v>
      </c>
      <c r="H38" s="62">
        <v>80</v>
      </c>
      <c r="I38" s="62">
        <v>90</v>
      </c>
      <c r="J38" s="62">
        <v>70</v>
      </c>
      <c r="K38" s="62">
        <v>90</v>
      </c>
      <c r="L38" s="62">
        <v>80</v>
      </c>
      <c r="M38" s="62">
        <v>80</v>
      </c>
      <c r="N38" s="62">
        <v>80</v>
      </c>
      <c r="O38" s="62">
        <v>70</v>
      </c>
      <c r="P38" s="62">
        <v>80</v>
      </c>
      <c r="Q38" s="62">
        <v>60</v>
      </c>
      <c r="R38" s="62">
        <v>70</v>
      </c>
      <c r="S38" s="62">
        <v>80</v>
      </c>
      <c r="T38" s="62">
        <v>90</v>
      </c>
      <c r="U38" s="58">
        <v>100</v>
      </c>
      <c r="V38" s="62">
        <v>80</v>
      </c>
      <c r="W38" s="62">
        <v>90</v>
      </c>
      <c r="X38" s="62">
        <v>90</v>
      </c>
      <c r="Y38" s="62">
        <v>80</v>
      </c>
      <c r="Z38" s="62">
        <v>70</v>
      </c>
      <c r="AA38" s="62">
        <v>6</v>
      </c>
      <c r="AB38" s="62">
        <v>5</v>
      </c>
      <c r="AC38" s="62">
        <v>9</v>
      </c>
      <c r="AD38" s="62">
        <v>8</v>
      </c>
      <c r="AE38" s="62">
        <v>8</v>
      </c>
      <c r="AF38" s="62">
        <v>9</v>
      </c>
      <c r="AG38" s="62">
        <v>9</v>
      </c>
      <c r="AH38" s="62">
        <v>8</v>
      </c>
      <c r="AI38" s="62">
        <v>8</v>
      </c>
      <c r="AJ38" s="62">
        <v>10</v>
      </c>
      <c r="AK38" s="62">
        <v>9</v>
      </c>
      <c r="AL38" s="62">
        <v>7</v>
      </c>
      <c r="AM38" s="62">
        <v>8</v>
      </c>
      <c r="AN38" s="66">
        <f t="shared" si="1"/>
        <v>53.828571428571429</v>
      </c>
      <c r="AO38" s="60">
        <f t="shared" si="13"/>
        <v>0.53828571428571426</v>
      </c>
    </row>
    <row r="39" spans="1:41" ht="18.75" x14ac:dyDescent="0.3">
      <c r="A39" s="291"/>
      <c r="B39" s="50">
        <v>28</v>
      </c>
      <c r="C39" s="89" t="s">
        <v>142</v>
      </c>
      <c r="D39" s="263"/>
      <c r="E39" s="61">
        <v>100</v>
      </c>
      <c r="F39" s="62">
        <v>80</v>
      </c>
      <c r="G39" s="62">
        <v>90</v>
      </c>
      <c r="H39" s="62">
        <v>90</v>
      </c>
      <c r="I39" s="62">
        <v>90</v>
      </c>
      <c r="J39" s="62">
        <v>90</v>
      </c>
      <c r="K39" s="62">
        <v>90</v>
      </c>
      <c r="L39" s="62">
        <v>90</v>
      </c>
      <c r="M39" s="58">
        <v>100</v>
      </c>
      <c r="N39" s="62">
        <v>90</v>
      </c>
      <c r="O39" s="62">
        <v>90</v>
      </c>
      <c r="P39" s="62">
        <v>90</v>
      </c>
      <c r="Q39" s="62">
        <v>90</v>
      </c>
      <c r="R39" s="62">
        <v>90</v>
      </c>
      <c r="S39" s="62">
        <v>90</v>
      </c>
      <c r="T39" s="62">
        <v>80</v>
      </c>
      <c r="U39" s="62">
        <v>90</v>
      </c>
      <c r="V39" s="62">
        <v>80</v>
      </c>
      <c r="W39" s="62">
        <v>90</v>
      </c>
      <c r="X39" s="62">
        <v>90</v>
      </c>
      <c r="Y39" s="62">
        <v>90</v>
      </c>
      <c r="Z39" s="62">
        <v>90</v>
      </c>
      <c r="AA39" s="62">
        <v>9</v>
      </c>
      <c r="AB39" s="62">
        <v>10</v>
      </c>
      <c r="AC39" s="62">
        <v>9</v>
      </c>
      <c r="AD39" s="62">
        <v>10</v>
      </c>
      <c r="AE39" s="62">
        <v>9</v>
      </c>
      <c r="AF39" s="62">
        <v>10</v>
      </c>
      <c r="AG39" s="62">
        <v>8</v>
      </c>
      <c r="AH39" s="62">
        <v>9</v>
      </c>
      <c r="AI39" s="62">
        <v>8</v>
      </c>
      <c r="AJ39" s="62">
        <v>8</v>
      </c>
      <c r="AK39" s="62">
        <v>8</v>
      </c>
      <c r="AL39" s="62">
        <v>9</v>
      </c>
      <c r="AM39" s="62">
        <v>9</v>
      </c>
      <c r="AN39" s="66">
        <f t="shared" si="1"/>
        <v>59.6</v>
      </c>
      <c r="AO39" s="60">
        <f t="shared" si="13"/>
        <v>0.59599999999999997</v>
      </c>
    </row>
    <row r="40" spans="1:41" ht="18.75" x14ac:dyDescent="0.3">
      <c r="A40" s="291"/>
      <c r="B40" s="50">
        <v>29</v>
      </c>
      <c r="C40" s="89" t="s">
        <v>143</v>
      </c>
      <c r="D40" s="263"/>
      <c r="E40" s="61">
        <v>80</v>
      </c>
      <c r="F40" s="62">
        <v>80</v>
      </c>
      <c r="G40" s="62">
        <v>90</v>
      </c>
      <c r="H40" s="62">
        <v>80</v>
      </c>
      <c r="I40" s="62">
        <v>80</v>
      </c>
      <c r="J40" s="62">
        <v>80</v>
      </c>
      <c r="K40" s="62">
        <v>80</v>
      </c>
      <c r="L40" s="62">
        <v>80</v>
      </c>
      <c r="M40" s="62">
        <v>90</v>
      </c>
      <c r="N40" s="62">
        <v>90</v>
      </c>
      <c r="O40" s="62">
        <v>80</v>
      </c>
      <c r="P40" s="62">
        <v>80</v>
      </c>
      <c r="Q40" s="62">
        <v>80</v>
      </c>
      <c r="R40" s="62">
        <v>90</v>
      </c>
      <c r="S40" s="62">
        <v>80</v>
      </c>
      <c r="T40" s="62">
        <v>80</v>
      </c>
      <c r="U40" s="62">
        <v>80</v>
      </c>
      <c r="V40" s="62">
        <v>70</v>
      </c>
      <c r="W40" s="62">
        <v>90</v>
      </c>
      <c r="X40" s="62">
        <v>70</v>
      </c>
      <c r="Y40" s="62">
        <v>90</v>
      </c>
      <c r="Z40" s="62">
        <v>90</v>
      </c>
      <c r="AA40" s="62">
        <v>9</v>
      </c>
      <c r="AB40" s="62">
        <v>9</v>
      </c>
      <c r="AC40" s="62">
        <v>9</v>
      </c>
      <c r="AD40" s="62">
        <v>9</v>
      </c>
      <c r="AE40" s="62">
        <v>9</v>
      </c>
      <c r="AF40" s="62">
        <v>9</v>
      </c>
      <c r="AG40" s="62">
        <v>7</v>
      </c>
      <c r="AH40" s="62">
        <v>7</v>
      </c>
      <c r="AI40" s="62">
        <v>8</v>
      </c>
      <c r="AJ40" s="62">
        <v>8</v>
      </c>
      <c r="AK40" s="62">
        <v>8</v>
      </c>
      <c r="AL40" s="62">
        <v>7</v>
      </c>
      <c r="AM40" s="62">
        <v>8</v>
      </c>
      <c r="AN40" s="66">
        <f t="shared" si="1"/>
        <v>54.771428571428572</v>
      </c>
      <c r="AO40" s="60">
        <f t="shared" si="13"/>
        <v>0.54771428571428571</v>
      </c>
    </row>
    <row r="41" spans="1:41" ht="19.5" thickBot="1" x14ac:dyDescent="0.35">
      <c r="A41" s="292"/>
      <c r="B41" s="50">
        <v>30</v>
      </c>
      <c r="C41" s="89" t="s">
        <v>144</v>
      </c>
      <c r="D41" s="264"/>
      <c r="E41" s="61">
        <v>80</v>
      </c>
      <c r="F41" s="62">
        <v>80</v>
      </c>
      <c r="G41" s="62">
        <v>80</v>
      </c>
      <c r="H41" s="62">
        <v>80</v>
      </c>
      <c r="I41" s="62">
        <v>90</v>
      </c>
      <c r="J41" s="58">
        <v>100</v>
      </c>
      <c r="K41" s="62">
        <v>90</v>
      </c>
      <c r="L41" s="62">
        <v>90</v>
      </c>
      <c r="M41" s="62">
        <v>90</v>
      </c>
      <c r="N41" s="62">
        <v>80</v>
      </c>
      <c r="O41" s="62">
        <v>70</v>
      </c>
      <c r="P41" s="62">
        <v>90</v>
      </c>
      <c r="Q41" s="62">
        <v>90</v>
      </c>
      <c r="R41" s="62">
        <v>80</v>
      </c>
      <c r="S41" s="62">
        <v>90</v>
      </c>
      <c r="T41" s="62">
        <v>60</v>
      </c>
      <c r="U41" s="62">
        <v>80</v>
      </c>
      <c r="V41" s="62">
        <v>80</v>
      </c>
      <c r="W41" s="62">
        <v>90</v>
      </c>
      <c r="X41" s="62">
        <v>70</v>
      </c>
      <c r="Y41" s="62">
        <v>90</v>
      </c>
      <c r="Z41" s="62">
        <v>80</v>
      </c>
      <c r="AA41" s="62">
        <v>9</v>
      </c>
      <c r="AB41" s="62">
        <v>9</v>
      </c>
      <c r="AC41" s="62">
        <v>8</v>
      </c>
      <c r="AD41" s="62">
        <v>10</v>
      </c>
      <c r="AE41" s="62">
        <v>8</v>
      </c>
      <c r="AF41" s="62">
        <v>8</v>
      </c>
      <c r="AG41" s="62">
        <v>8</v>
      </c>
      <c r="AH41" s="62">
        <v>9</v>
      </c>
      <c r="AI41" s="62">
        <v>8</v>
      </c>
      <c r="AJ41" s="62">
        <v>8</v>
      </c>
      <c r="AK41" s="62">
        <v>8</v>
      </c>
      <c r="AL41" s="62">
        <v>9</v>
      </c>
      <c r="AM41" s="62">
        <v>8</v>
      </c>
      <c r="AN41" s="66">
        <f t="shared" si="1"/>
        <v>55.428571428571431</v>
      </c>
      <c r="AO41" s="60">
        <f t="shared" si="13"/>
        <v>0.55428571428571427</v>
      </c>
    </row>
    <row r="42" spans="1:41" ht="18.75" x14ac:dyDescent="0.3">
      <c r="A42" s="83"/>
      <c r="B42" s="50"/>
      <c r="C42" s="237" t="s">
        <v>211</v>
      </c>
      <c r="D42" s="41"/>
      <c r="E42" s="93">
        <f>AVERAGE(E36:E41)/100</f>
        <v>0.78333333333333333</v>
      </c>
      <c r="F42" s="93">
        <f t="shared" ref="F42:AN42" si="14">AVERAGE(F36:F41)/100</f>
        <v>0.78333333333333333</v>
      </c>
      <c r="G42" s="93">
        <f t="shared" si="14"/>
        <v>0.8833333333333333</v>
      </c>
      <c r="H42" s="93">
        <f t="shared" si="14"/>
        <v>0.8666666666666667</v>
      </c>
      <c r="I42" s="93">
        <f t="shared" si="14"/>
        <v>0.71666666666666667</v>
      </c>
      <c r="J42" s="93">
        <f t="shared" si="14"/>
        <v>0.8666666666666667</v>
      </c>
      <c r="K42" s="93">
        <f t="shared" si="14"/>
        <v>0.85</v>
      </c>
      <c r="L42" s="93">
        <f t="shared" si="14"/>
        <v>0.85</v>
      </c>
      <c r="M42" s="93">
        <f t="shared" si="14"/>
        <v>0.9</v>
      </c>
      <c r="N42" s="93">
        <f t="shared" si="14"/>
        <v>0.81666666666666676</v>
      </c>
      <c r="O42" s="93">
        <f t="shared" si="14"/>
        <v>0.83333333333333326</v>
      </c>
      <c r="P42" s="93">
        <f t="shared" si="14"/>
        <v>0.8666666666666667</v>
      </c>
      <c r="Q42" s="93">
        <f t="shared" si="14"/>
        <v>0.66666666666666674</v>
      </c>
      <c r="R42" s="93">
        <f t="shared" si="14"/>
        <v>0.85</v>
      </c>
      <c r="S42" s="93">
        <f t="shared" si="14"/>
        <v>0.78333333333333333</v>
      </c>
      <c r="T42" s="93">
        <f t="shared" si="14"/>
        <v>0.78333333333333333</v>
      </c>
      <c r="U42" s="93">
        <f t="shared" si="14"/>
        <v>0.81666666666666676</v>
      </c>
      <c r="V42" s="93">
        <f t="shared" si="14"/>
        <v>0.66666666666666674</v>
      </c>
      <c r="W42" s="93">
        <f t="shared" si="14"/>
        <v>0.81666666666666676</v>
      </c>
      <c r="X42" s="93">
        <f t="shared" si="14"/>
        <v>0.75</v>
      </c>
      <c r="Y42" s="93">
        <f t="shared" si="14"/>
        <v>0.8666666666666667</v>
      </c>
      <c r="Z42" s="93">
        <f t="shared" si="14"/>
        <v>0.85</v>
      </c>
      <c r="AA42" s="93">
        <f t="shared" si="14"/>
        <v>8.5000000000000006E-2</v>
      </c>
      <c r="AB42" s="93">
        <f t="shared" si="14"/>
        <v>8.5000000000000006E-2</v>
      </c>
      <c r="AC42" s="93">
        <f t="shared" si="14"/>
        <v>8.8333333333333333E-2</v>
      </c>
      <c r="AD42" s="93">
        <f t="shared" si="14"/>
        <v>9.166666666666666E-2</v>
      </c>
      <c r="AE42" s="93">
        <f t="shared" si="14"/>
        <v>0.08</v>
      </c>
      <c r="AF42" s="93">
        <f t="shared" si="14"/>
        <v>8.1666666666666665E-2</v>
      </c>
      <c r="AG42" s="93">
        <f t="shared" si="14"/>
        <v>7.4999999999999997E-2</v>
      </c>
      <c r="AH42" s="93">
        <f t="shared" si="14"/>
        <v>7.8333333333333324E-2</v>
      </c>
      <c r="AI42" s="93">
        <f t="shared" si="14"/>
        <v>7.6666666666666675E-2</v>
      </c>
      <c r="AJ42" s="93">
        <f t="shared" si="14"/>
        <v>0.08</v>
      </c>
      <c r="AK42" s="93">
        <f t="shared" si="14"/>
        <v>7.8333333333333324E-2</v>
      </c>
      <c r="AL42" s="93">
        <f t="shared" si="14"/>
        <v>7.8333333333333324E-2</v>
      </c>
      <c r="AM42" s="93">
        <f t="shared" si="14"/>
        <v>7.8333333333333324E-2</v>
      </c>
      <c r="AN42" s="108">
        <f t="shared" si="14"/>
        <v>0.54066666666666663</v>
      </c>
      <c r="AO42" s="107">
        <f>AVERAGE(AO36:AO41)</f>
        <v>0.54066666666666663</v>
      </c>
    </row>
    <row r="43" spans="1:41" ht="19.5" thickBot="1" x14ac:dyDescent="0.35">
      <c r="A43" s="83"/>
      <c r="B43" s="50"/>
      <c r="C43" s="238" t="s">
        <v>215</v>
      </c>
      <c r="D43" s="41"/>
      <c r="E43" s="79">
        <f t="shared" ref="E43:AN43" si="15">AVERAGE(E36,E37,E39,E41)/100</f>
        <v>0.77500000000000002</v>
      </c>
      <c r="F43" s="79">
        <f t="shared" si="15"/>
        <v>0.75</v>
      </c>
      <c r="G43" s="79">
        <f t="shared" si="15"/>
        <v>0.9</v>
      </c>
      <c r="H43" s="79">
        <f t="shared" si="15"/>
        <v>0.9</v>
      </c>
      <c r="I43" s="79">
        <f t="shared" si="15"/>
        <v>0.65</v>
      </c>
      <c r="J43" s="79">
        <f t="shared" si="15"/>
        <v>0.92500000000000004</v>
      </c>
      <c r="K43" s="79">
        <f t="shared" si="15"/>
        <v>0.85</v>
      </c>
      <c r="L43" s="79">
        <f t="shared" si="15"/>
        <v>0.875</v>
      </c>
      <c r="M43" s="79">
        <f t="shared" si="15"/>
        <v>0.92500000000000004</v>
      </c>
      <c r="N43" s="79">
        <f t="shared" si="15"/>
        <v>0.8</v>
      </c>
      <c r="O43" s="79">
        <f t="shared" si="15"/>
        <v>0.875</v>
      </c>
      <c r="P43" s="79">
        <f t="shared" si="15"/>
        <v>0.9</v>
      </c>
      <c r="Q43" s="79">
        <f t="shared" si="15"/>
        <v>0.65</v>
      </c>
      <c r="R43" s="79">
        <f t="shared" si="15"/>
        <v>0.875</v>
      </c>
      <c r="S43" s="79">
        <f t="shared" si="15"/>
        <v>0.77500000000000002</v>
      </c>
      <c r="T43" s="79">
        <f t="shared" si="15"/>
        <v>0.75</v>
      </c>
      <c r="U43" s="79">
        <f t="shared" si="15"/>
        <v>0.77500000000000002</v>
      </c>
      <c r="V43" s="79">
        <f t="shared" si="15"/>
        <v>0.625</v>
      </c>
      <c r="W43" s="79">
        <f t="shared" si="15"/>
        <v>0.77500000000000002</v>
      </c>
      <c r="X43" s="79">
        <f t="shared" si="15"/>
        <v>0.72499999999999998</v>
      </c>
      <c r="Y43" s="79">
        <f t="shared" si="15"/>
        <v>0.875</v>
      </c>
      <c r="Z43" s="79">
        <f t="shared" si="15"/>
        <v>0.875</v>
      </c>
      <c r="AA43" s="79">
        <f t="shared" si="15"/>
        <v>0.09</v>
      </c>
      <c r="AB43" s="79">
        <f t="shared" si="15"/>
        <v>9.2499999999999999E-2</v>
      </c>
      <c r="AC43" s="79">
        <f t="shared" si="15"/>
        <v>8.7499999999999994E-2</v>
      </c>
      <c r="AD43" s="79">
        <f t="shared" si="15"/>
        <v>9.5000000000000001E-2</v>
      </c>
      <c r="AE43" s="79">
        <f t="shared" si="15"/>
        <v>7.7499999999999999E-2</v>
      </c>
      <c r="AF43" s="79">
        <f t="shared" si="15"/>
        <v>7.7499999999999999E-2</v>
      </c>
      <c r="AG43" s="79">
        <f t="shared" si="15"/>
        <v>7.2499999999999995E-2</v>
      </c>
      <c r="AH43" s="79">
        <f t="shared" si="15"/>
        <v>0.08</v>
      </c>
      <c r="AI43" s="79">
        <f t="shared" si="15"/>
        <v>7.4999999999999997E-2</v>
      </c>
      <c r="AJ43" s="79">
        <f t="shared" si="15"/>
        <v>7.4999999999999997E-2</v>
      </c>
      <c r="AK43" s="79">
        <f t="shared" si="15"/>
        <v>7.4999999999999997E-2</v>
      </c>
      <c r="AL43" s="79">
        <f t="shared" si="15"/>
        <v>8.2500000000000004E-2</v>
      </c>
      <c r="AM43" s="79">
        <f t="shared" si="15"/>
        <v>7.7499999999999999E-2</v>
      </c>
      <c r="AN43" s="79">
        <f t="shared" si="15"/>
        <v>0.53949999999999998</v>
      </c>
      <c r="AO43" s="111">
        <f>AVERAGE(AO36,AO37,AO39,AO41)</f>
        <v>0.53949999999999998</v>
      </c>
    </row>
    <row r="44" spans="1:41" ht="18.75" x14ac:dyDescent="0.3">
      <c r="A44" s="290" t="s">
        <v>210</v>
      </c>
      <c r="B44" s="50">
        <v>31</v>
      </c>
      <c r="C44" s="197" t="s">
        <v>175</v>
      </c>
      <c r="D44" s="262" t="s">
        <v>221</v>
      </c>
      <c r="E44" s="63">
        <v>60</v>
      </c>
      <c r="F44" s="63">
        <v>60</v>
      </c>
      <c r="G44" s="63">
        <v>70</v>
      </c>
      <c r="H44" s="63">
        <v>70</v>
      </c>
      <c r="I44" s="63">
        <v>30</v>
      </c>
      <c r="J44" s="63">
        <v>40</v>
      </c>
      <c r="K44" s="63">
        <v>70</v>
      </c>
      <c r="L44" s="63">
        <v>60</v>
      </c>
      <c r="M44" s="63">
        <v>50</v>
      </c>
      <c r="N44" s="63">
        <v>40</v>
      </c>
      <c r="O44" s="63">
        <v>30</v>
      </c>
      <c r="P44" s="63">
        <v>45</v>
      </c>
      <c r="Q44" s="63">
        <v>50</v>
      </c>
      <c r="R44" s="63">
        <v>60</v>
      </c>
      <c r="S44" s="63">
        <v>45</v>
      </c>
      <c r="T44" s="63">
        <v>40</v>
      </c>
      <c r="U44" s="63">
        <v>60</v>
      </c>
      <c r="V44" s="63">
        <v>70</v>
      </c>
      <c r="W44" s="63">
        <v>45</v>
      </c>
      <c r="X44" s="63">
        <v>55</v>
      </c>
      <c r="Y44" s="63">
        <v>80</v>
      </c>
      <c r="Z44" s="63">
        <v>50</v>
      </c>
      <c r="AA44" s="63">
        <v>90</v>
      </c>
      <c r="AB44" s="63">
        <v>50</v>
      </c>
      <c r="AC44" s="63">
        <v>45</v>
      </c>
      <c r="AD44" s="63">
        <v>65</v>
      </c>
      <c r="AE44" s="63">
        <v>45</v>
      </c>
      <c r="AF44" s="63">
        <v>50</v>
      </c>
      <c r="AG44" s="63">
        <v>50</v>
      </c>
      <c r="AH44" s="63">
        <v>40</v>
      </c>
      <c r="AI44" s="63">
        <v>50</v>
      </c>
      <c r="AJ44" s="63">
        <v>30</v>
      </c>
      <c r="AK44" s="63">
        <v>30</v>
      </c>
      <c r="AL44" s="63">
        <v>30</v>
      </c>
      <c r="AM44" s="63">
        <v>30</v>
      </c>
      <c r="AN44" s="66">
        <f t="shared" si="1"/>
        <v>51</v>
      </c>
      <c r="AO44" s="60">
        <f t="shared" ref="AO44:AO49" si="16">AN44/100</f>
        <v>0.51</v>
      </c>
    </row>
    <row r="45" spans="1:41" ht="18.75" x14ac:dyDescent="0.3">
      <c r="A45" s="291"/>
      <c r="B45" s="50">
        <v>32</v>
      </c>
      <c r="C45" s="197" t="s">
        <v>176</v>
      </c>
      <c r="D45" s="263"/>
      <c r="E45" s="63">
        <v>60</v>
      </c>
      <c r="F45" s="63">
        <v>60</v>
      </c>
      <c r="G45" s="63">
        <v>70</v>
      </c>
      <c r="H45" s="63">
        <v>70</v>
      </c>
      <c r="I45" s="63">
        <v>30</v>
      </c>
      <c r="J45" s="63">
        <v>40</v>
      </c>
      <c r="K45" s="63">
        <v>70</v>
      </c>
      <c r="L45" s="63">
        <v>60</v>
      </c>
      <c r="M45" s="63">
        <v>50</v>
      </c>
      <c r="N45" s="63">
        <v>40</v>
      </c>
      <c r="O45" s="63">
        <v>30</v>
      </c>
      <c r="P45" s="63">
        <v>45</v>
      </c>
      <c r="Q45" s="63">
        <v>50</v>
      </c>
      <c r="R45" s="63">
        <v>60</v>
      </c>
      <c r="S45" s="63">
        <v>45</v>
      </c>
      <c r="T45" s="63">
        <v>40</v>
      </c>
      <c r="U45" s="63">
        <v>60</v>
      </c>
      <c r="V45" s="63">
        <v>70</v>
      </c>
      <c r="W45" s="63">
        <v>45</v>
      </c>
      <c r="X45" s="63">
        <v>40</v>
      </c>
      <c r="Y45" s="63">
        <v>80</v>
      </c>
      <c r="Z45" s="63">
        <v>50</v>
      </c>
      <c r="AA45" s="63">
        <v>90</v>
      </c>
      <c r="AB45" s="63">
        <v>50</v>
      </c>
      <c r="AC45" s="63">
        <v>45</v>
      </c>
      <c r="AD45" s="63">
        <v>70</v>
      </c>
      <c r="AE45" s="63">
        <v>45</v>
      </c>
      <c r="AF45" s="63">
        <v>50</v>
      </c>
      <c r="AG45" s="63">
        <v>50</v>
      </c>
      <c r="AH45" s="63">
        <v>40</v>
      </c>
      <c r="AI45" s="63">
        <v>50</v>
      </c>
      <c r="AJ45" s="63">
        <v>30</v>
      </c>
      <c r="AK45" s="63">
        <v>30</v>
      </c>
      <c r="AL45" s="63">
        <v>30</v>
      </c>
      <c r="AM45" s="63">
        <v>30</v>
      </c>
      <c r="AN45" s="66">
        <f t="shared" si="1"/>
        <v>50.714285714285715</v>
      </c>
      <c r="AO45" s="60">
        <f t="shared" si="16"/>
        <v>0.50714285714285712</v>
      </c>
    </row>
    <row r="46" spans="1:41" ht="18.75" x14ac:dyDescent="0.3">
      <c r="A46" s="291"/>
      <c r="B46" s="50">
        <v>33</v>
      </c>
      <c r="C46" s="89" t="s">
        <v>177</v>
      </c>
      <c r="D46" s="263"/>
      <c r="E46" s="63">
        <v>60</v>
      </c>
      <c r="F46" s="63">
        <v>60</v>
      </c>
      <c r="G46" s="63">
        <v>70</v>
      </c>
      <c r="H46" s="63">
        <v>70</v>
      </c>
      <c r="I46" s="63">
        <v>30</v>
      </c>
      <c r="J46" s="63">
        <v>40</v>
      </c>
      <c r="K46" s="63">
        <v>70</v>
      </c>
      <c r="L46" s="63">
        <v>60</v>
      </c>
      <c r="M46" s="63">
        <v>50</v>
      </c>
      <c r="N46" s="63">
        <v>40</v>
      </c>
      <c r="O46" s="63">
        <v>30</v>
      </c>
      <c r="P46" s="63">
        <v>45</v>
      </c>
      <c r="Q46" s="63">
        <v>50</v>
      </c>
      <c r="R46" s="63">
        <v>60</v>
      </c>
      <c r="S46" s="63">
        <v>45</v>
      </c>
      <c r="T46" s="63">
        <v>40</v>
      </c>
      <c r="U46" s="63">
        <v>60</v>
      </c>
      <c r="V46" s="63">
        <v>70</v>
      </c>
      <c r="W46" s="63">
        <v>45</v>
      </c>
      <c r="X46" s="63">
        <v>40</v>
      </c>
      <c r="Y46" s="63">
        <v>80</v>
      </c>
      <c r="Z46" s="63">
        <v>50</v>
      </c>
      <c r="AA46" s="63">
        <v>90</v>
      </c>
      <c r="AB46" s="63">
        <v>50</v>
      </c>
      <c r="AC46" s="63">
        <v>45</v>
      </c>
      <c r="AD46" s="63">
        <v>65</v>
      </c>
      <c r="AE46" s="63">
        <v>45</v>
      </c>
      <c r="AF46" s="63">
        <v>50</v>
      </c>
      <c r="AG46" s="63">
        <v>70</v>
      </c>
      <c r="AH46" s="63">
        <v>40</v>
      </c>
      <c r="AI46" s="63">
        <v>50</v>
      </c>
      <c r="AJ46" s="63">
        <v>30</v>
      </c>
      <c r="AK46" s="63">
        <v>30</v>
      </c>
      <c r="AL46" s="63">
        <v>30</v>
      </c>
      <c r="AM46" s="63">
        <v>30</v>
      </c>
      <c r="AN46" s="66">
        <f t="shared" si="1"/>
        <v>51.142857142857146</v>
      </c>
      <c r="AO46" s="60">
        <f t="shared" si="16"/>
        <v>0.51142857142857145</v>
      </c>
    </row>
    <row r="47" spans="1:41" ht="18.75" x14ac:dyDescent="0.3">
      <c r="A47" s="291"/>
      <c r="B47" s="50">
        <v>34</v>
      </c>
      <c r="C47" s="197" t="s">
        <v>178</v>
      </c>
      <c r="D47" s="263"/>
      <c r="E47" s="63">
        <v>60</v>
      </c>
      <c r="F47" s="63">
        <v>60</v>
      </c>
      <c r="G47" s="63">
        <v>70</v>
      </c>
      <c r="H47" s="63">
        <v>70</v>
      </c>
      <c r="I47" s="63">
        <v>30</v>
      </c>
      <c r="J47" s="63">
        <v>40</v>
      </c>
      <c r="K47" s="63">
        <v>70</v>
      </c>
      <c r="L47" s="63">
        <v>55</v>
      </c>
      <c r="M47" s="63">
        <v>50</v>
      </c>
      <c r="N47" s="63">
        <v>40</v>
      </c>
      <c r="O47" s="63">
        <v>30</v>
      </c>
      <c r="P47" s="63">
        <v>45</v>
      </c>
      <c r="Q47" s="63">
        <v>50</v>
      </c>
      <c r="R47" s="63">
        <v>60</v>
      </c>
      <c r="S47" s="63">
        <v>45</v>
      </c>
      <c r="T47" s="63">
        <v>40</v>
      </c>
      <c r="U47" s="63">
        <v>60</v>
      </c>
      <c r="V47" s="63">
        <v>70</v>
      </c>
      <c r="W47" s="63">
        <v>45</v>
      </c>
      <c r="X47" s="63">
        <v>40</v>
      </c>
      <c r="Y47" s="63">
        <v>80</v>
      </c>
      <c r="Z47" s="63">
        <v>50</v>
      </c>
      <c r="AA47" s="63">
        <v>90</v>
      </c>
      <c r="AB47" s="63">
        <v>50</v>
      </c>
      <c r="AC47" s="63">
        <v>45</v>
      </c>
      <c r="AD47" s="63">
        <v>65</v>
      </c>
      <c r="AE47" s="63">
        <v>45</v>
      </c>
      <c r="AF47" s="63">
        <v>50</v>
      </c>
      <c r="AG47" s="63">
        <v>50</v>
      </c>
      <c r="AH47" s="63">
        <v>40</v>
      </c>
      <c r="AI47" s="63">
        <v>50</v>
      </c>
      <c r="AJ47" s="63">
        <v>60</v>
      </c>
      <c r="AK47" s="63">
        <v>50</v>
      </c>
      <c r="AL47" s="63">
        <v>30</v>
      </c>
      <c r="AM47" s="63">
        <v>70</v>
      </c>
      <c r="AN47" s="66">
        <f t="shared" si="1"/>
        <v>53</v>
      </c>
      <c r="AO47" s="60">
        <f t="shared" si="16"/>
        <v>0.53</v>
      </c>
    </row>
    <row r="48" spans="1:41" ht="18.75" x14ac:dyDescent="0.3">
      <c r="A48" s="291"/>
      <c r="B48" s="50">
        <v>35</v>
      </c>
      <c r="C48" s="89" t="s">
        <v>179</v>
      </c>
      <c r="D48" s="263"/>
      <c r="E48" s="63">
        <v>60</v>
      </c>
      <c r="F48" s="63">
        <v>60</v>
      </c>
      <c r="G48" s="63">
        <v>70</v>
      </c>
      <c r="H48" s="63">
        <v>70</v>
      </c>
      <c r="I48" s="63">
        <v>30</v>
      </c>
      <c r="J48" s="63">
        <v>40</v>
      </c>
      <c r="K48" s="63">
        <v>70</v>
      </c>
      <c r="L48" s="63">
        <v>55</v>
      </c>
      <c r="M48" s="63">
        <v>50</v>
      </c>
      <c r="N48" s="63">
        <v>40</v>
      </c>
      <c r="O48" s="63">
        <v>30</v>
      </c>
      <c r="P48" s="63">
        <v>45</v>
      </c>
      <c r="Q48" s="63">
        <v>50</v>
      </c>
      <c r="R48" s="63">
        <v>60</v>
      </c>
      <c r="S48" s="63">
        <v>45</v>
      </c>
      <c r="T48" s="63">
        <v>40</v>
      </c>
      <c r="U48" s="63">
        <v>60</v>
      </c>
      <c r="V48" s="63">
        <v>70</v>
      </c>
      <c r="W48" s="63">
        <v>45</v>
      </c>
      <c r="X48" s="63">
        <v>40</v>
      </c>
      <c r="Y48" s="63">
        <v>80</v>
      </c>
      <c r="Z48" s="63">
        <v>50</v>
      </c>
      <c r="AA48" s="63">
        <v>90</v>
      </c>
      <c r="AB48" s="63">
        <v>50</v>
      </c>
      <c r="AC48" s="63">
        <v>45</v>
      </c>
      <c r="AD48" s="63">
        <v>65</v>
      </c>
      <c r="AE48" s="63">
        <v>45</v>
      </c>
      <c r="AF48" s="63">
        <v>50</v>
      </c>
      <c r="AG48" s="63">
        <v>50</v>
      </c>
      <c r="AH48" s="63">
        <v>40</v>
      </c>
      <c r="AI48" s="63">
        <v>50</v>
      </c>
      <c r="AJ48" s="63">
        <v>30</v>
      </c>
      <c r="AK48" s="63">
        <v>40</v>
      </c>
      <c r="AL48" s="63">
        <v>30</v>
      </c>
      <c r="AM48" s="63">
        <v>30</v>
      </c>
      <c r="AN48" s="66">
        <f t="shared" si="1"/>
        <v>50.714285714285715</v>
      </c>
      <c r="AO48" s="60">
        <f t="shared" si="16"/>
        <v>0.50714285714285712</v>
      </c>
    </row>
    <row r="49" spans="1:41" ht="19.5" thickBot="1" x14ac:dyDescent="0.35">
      <c r="A49" s="292"/>
      <c r="B49" s="50">
        <v>36</v>
      </c>
      <c r="C49" s="89" t="s">
        <v>180</v>
      </c>
      <c r="D49" s="264"/>
      <c r="E49" s="63">
        <v>60</v>
      </c>
      <c r="F49" s="63">
        <v>60</v>
      </c>
      <c r="G49" s="63">
        <v>70</v>
      </c>
      <c r="H49" s="63">
        <v>70</v>
      </c>
      <c r="I49" s="63">
        <v>30</v>
      </c>
      <c r="J49" s="63">
        <v>40</v>
      </c>
      <c r="K49" s="63">
        <v>70</v>
      </c>
      <c r="L49" s="63">
        <v>55</v>
      </c>
      <c r="M49" s="63">
        <v>50</v>
      </c>
      <c r="N49" s="63">
        <v>40</v>
      </c>
      <c r="O49" s="64">
        <v>55</v>
      </c>
      <c r="P49" s="63">
        <v>45</v>
      </c>
      <c r="Q49" s="63">
        <v>50</v>
      </c>
      <c r="R49" s="63">
        <v>60</v>
      </c>
      <c r="S49" s="64">
        <v>50</v>
      </c>
      <c r="T49" s="63">
        <v>40</v>
      </c>
      <c r="U49" s="63">
        <v>60</v>
      </c>
      <c r="V49" s="64">
        <v>85</v>
      </c>
      <c r="W49" s="63">
        <v>45</v>
      </c>
      <c r="X49" s="63">
        <v>55</v>
      </c>
      <c r="Y49" s="63">
        <v>90</v>
      </c>
      <c r="Z49" s="63">
        <v>45</v>
      </c>
      <c r="AA49" s="63">
        <v>90</v>
      </c>
      <c r="AB49" s="63">
        <v>50</v>
      </c>
      <c r="AC49" s="63">
        <v>45</v>
      </c>
      <c r="AD49" s="63">
        <v>65</v>
      </c>
      <c r="AE49" s="63">
        <v>65</v>
      </c>
      <c r="AF49" s="63">
        <v>50</v>
      </c>
      <c r="AG49" s="63">
        <v>50</v>
      </c>
      <c r="AH49" s="63">
        <v>40</v>
      </c>
      <c r="AI49" s="63">
        <v>50</v>
      </c>
      <c r="AJ49" s="63">
        <v>40</v>
      </c>
      <c r="AK49" s="63">
        <v>30</v>
      </c>
      <c r="AL49" s="63">
        <v>30</v>
      </c>
      <c r="AM49" s="63">
        <v>30</v>
      </c>
      <c r="AN49" s="66">
        <f t="shared" si="1"/>
        <v>53.142857142857146</v>
      </c>
      <c r="AO49" s="60">
        <f t="shared" si="16"/>
        <v>0.53142857142857147</v>
      </c>
    </row>
    <row r="50" spans="1:41" ht="18.75" x14ac:dyDescent="0.3">
      <c r="A50" s="83"/>
      <c r="B50" s="50"/>
      <c r="C50" s="237" t="s">
        <v>211</v>
      </c>
      <c r="D50" s="127"/>
      <c r="E50" s="94">
        <f>AVERAGE(E44:E49)/100</f>
        <v>0.6</v>
      </c>
      <c r="F50" s="94">
        <f t="shared" ref="F50:AN50" si="17">AVERAGE(F44:F49)/100</f>
        <v>0.6</v>
      </c>
      <c r="G50" s="94">
        <f t="shared" si="17"/>
        <v>0.7</v>
      </c>
      <c r="H50" s="94">
        <f t="shared" si="17"/>
        <v>0.7</v>
      </c>
      <c r="I50" s="94">
        <f t="shared" si="17"/>
        <v>0.3</v>
      </c>
      <c r="J50" s="94">
        <f t="shared" si="17"/>
        <v>0.4</v>
      </c>
      <c r="K50" s="94">
        <f t="shared" si="17"/>
        <v>0.7</v>
      </c>
      <c r="L50" s="94">
        <f t="shared" si="17"/>
        <v>0.57499999999999996</v>
      </c>
      <c r="M50" s="94">
        <f t="shared" si="17"/>
        <v>0.5</v>
      </c>
      <c r="N50" s="94">
        <f t="shared" si="17"/>
        <v>0.4</v>
      </c>
      <c r="O50" s="94">
        <f t="shared" si="17"/>
        <v>0.34166666666666662</v>
      </c>
      <c r="P50" s="94">
        <f t="shared" si="17"/>
        <v>0.45</v>
      </c>
      <c r="Q50" s="94">
        <f t="shared" si="17"/>
        <v>0.5</v>
      </c>
      <c r="R50" s="94">
        <f t="shared" si="17"/>
        <v>0.6</v>
      </c>
      <c r="S50" s="94">
        <f t="shared" si="17"/>
        <v>0.45833333333333337</v>
      </c>
      <c r="T50" s="94">
        <f t="shared" si="17"/>
        <v>0.4</v>
      </c>
      <c r="U50" s="94">
        <f t="shared" si="17"/>
        <v>0.6</v>
      </c>
      <c r="V50" s="94">
        <f t="shared" si="17"/>
        <v>0.72499999999999998</v>
      </c>
      <c r="W50" s="94">
        <f t="shared" si="17"/>
        <v>0.45</v>
      </c>
      <c r="X50" s="94">
        <f t="shared" si="17"/>
        <v>0.45</v>
      </c>
      <c r="Y50" s="94">
        <f t="shared" si="17"/>
        <v>0.81666666666666676</v>
      </c>
      <c r="Z50" s="94">
        <f t="shared" si="17"/>
        <v>0.49166666666666664</v>
      </c>
      <c r="AA50" s="94">
        <f t="shared" si="17"/>
        <v>0.9</v>
      </c>
      <c r="AB50" s="94">
        <f t="shared" si="17"/>
        <v>0.5</v>
      </c>
      <c r="AC50" s="94">
        <f t="shared" si="17"/>
        <v>0.45</v>
      </c>
      <c r="AD50" s="94">
        <f t="shared" si="17"/>
        <v>0.65833333333333333</v>
      </c>
      <c r="AE50" s="94">
        <f t="shared" si="17"/>
        <v>0.48333333333333334</v>
      </c>
      <c r="AF50" s="94">
        <f t="shared" si="17"/>
        <v>0.5</v>
      </c>
      <c r="AG50" s="94">
        <f t="shared" si="17"/>
        <v>0.53333333333333333</v>
      </c>
      <c r="AH50" s="94">
        <f t="shared" si="17"/>
        <v>0.4</v>
      </c>
      <c r="AI50" s="94">
        <f t="shared" si="17"/>
        <v>0.5</v>
      </c>
      <c r="AJ50" s="94">
        <f t="shared" si="17"/>
        <v>0.36666666666666664</v>
      </c>
      <c r="AK50" s="94">
        <f t="shared" si="17"/>
        <v>0.35</v>
      </c>
      <c r="AL50" s="94">
        <f t="shared" si="17"/>
        <v>0.3</v>
      </c>
      <c r="AM50" s="94">
        <f t="shared" si="17"/>
        <v>0.36666666666666664</v>
      </c>
      <c r="AN50" s="101">
        <f t="shared" si="17"/>
        <v>0.5161904761904762</v>
      </c>
      <c r="AO50" s="60">
        <f>AVERAGE(AO44:AO49)</f>
        <v>0.5161904761904762</v>
      </c>
    </row>
    <row r="51" spans="1:41" ht="19.5" thickBot="1" x14ac:dyDescent="0.35">
      <c r="A51" s="83"/>
      <c r="B51" s="50"/>
      <c r="C51" s="238" t="s">
        <v>212</v>
      </c>
      <c r="D51" s="127"/>
      <c r="E51" s="80">
        <f t="shared" ref="E51:AN51" si="18">AVERAGE(E49)/100</f>
        <v>0.6</v>
      </c>
      <c r="F51" s="80">
        <f t="shared" si="18"/>
        <v>0.6</v>
      </c>
      <c r="G51" s="80">
        <f t="shared" si="18"/>
        <v>0.7</v>
      </c>
      <c r="H51" s="80">
        <f t="shared" si="18"/>
        <v>0.7</v>
      </c>
      <c r="I51" s="80">
        <f t="shared" si="18"/>
        <v>0.3</v>
      </c>
      <c r="J51" s="80">
        <f t="shared" si="18"/>
        <v>0.4</v>
      </c>
      <c r="K51" s="80">
        <f t="shared" si="18"/>
        <v>0.7</v>
      </c>
      <c r="L51" s="80">
        <f t="shared" si="18"/>
        <v>0.55000000000000004</v>
      </c>
      <c r="M51" s="80">
        <f t="shared" si="18"/>
        <v>0.5</v>
      </c>
      <c r="N51" s="80">
        <f t="shared" si="18"/>
        <v>0.4</v>
      </c>
      <c r="O51" s="80">
        <f t="shared" si="18"/>
        <v>0.55000000000000004</v>
      </c>
      <c r="P51" s="80">
        <f t="shared" si="18"/>
        <v>0.45</v>
      </c>
      <c r="Q51" s="80">
        <f t="shared" si="18"/>
        <v>0.5</v>
      </c>
      <c r="R51" s="80">
        <f t="shared" si="18"/>
        <v>0.6</v>
      </c>
      <c r="S51" s="80">
        <f t="shared" si="18"/>
        <v>0.5</v>
      </c>
      <c r="T51" s="80">
        <f t="shared" si="18"/>
        <v>0.4</v>
      </c>
      <c r="U51" s="80">
        <f t="shared" si="18"/>
        <v>0.6</v>
      </c>
      <c r="V51" s="80">
        <f t="shared" si="18"/>
        <v>0.85</v>
      </c>
      <c r="W51" s="80">
        <f t="shared" si="18"/>
        <v>0.45</v>
      </c>
      <c r="X51" s="80">
        <f t="shared" si="18"/>
        <v>0.55000000000000004</v>
      </c>
      <c r="Y51" s="80">
        <f t="shared" si="18"/>
        <v>0.9</v>
      </c>
      <c r="Z51" s="80">
        <f t="shared" si="18"/>
        <v>0.45</v>
      </c>
      <c r="AA51" s="80">
        <f t="shared" si="18"/>
        <v>0.9</v>
      </c>
      <c r="AB51" s="80">
        <f t="shared" si="18"/>
        <v>0.5</v>
      </c>
      <c r="AC51" s="80">
        <f t="shared" si="18"/>
        <v>0.45</v>
      </c>
      <c r="AD51" s="80">
        <f t="shared" si="18"/>
        <v>0.65</v>
      </c>
      <c r="AE51" s="80">
        <f t="shared" si="18"/>
        <v>0.65</v>
      </c>
      <c r="AF51" s="80">
        <f t="shared" si="18"/>
        <v>0.5</v>
      </c>
      <c r="AG51" s="80">
        <f t="shared" si="18"/>
        <v>0.5</v>
      </c>
      <c r="AH51" s="80">
        <f t="shared" si="18"/>
        <v>0.4</v>
      </c>
      <c r="AI51" s="80">
        <f t="shared" si="18"/>
        <v>0.5</v>
      </c>
      <c r="AJ51" s="80">
        <f t="shared" si="18"/>
        <v>0.4</v>
      </c>
      <c r="AK51" s="80">
        <f t="shared" si="18"/>
        <v>0.3</v>
      </c>
      <c r="AL51" s="80">
        <f t="shared" si="18"/>
        <v>0.3</v>
      </c>
      <c r="AM51" s="80">
        <f t="shared" si="18"/>
        <v>0.3</v>
      </c>
      <c r="AN51" s="80">
        <f t="shared" si="18"/>
        <v>0.53142857142857147</v>
      </c>
      <c r="AO51" s="110">
        <f>AVERAGE(AO49)</f>
        <v>0.53142857142857147</v>
      </c>
    </row>
    <row r="52" spans="1:41" ht="18.75" x14ac:dyDescent="0.3">
      <c r="A52" s="290" t="s">
        <v>203</v>
      </c>
      <c r="B52" s="50">
        <v>37</v>
      </c>
      <c r="C52" s="89" t="s">
        <v>145</v>
      </c>
      <c r="D52" s="262" t="s">
        <v>222</v>
      </c>
      <c r="E52" s="57">
        <v>45</v>
      </c>
      <c r="F52" s="58">
        <v>55</v>
      </c>
      <c r="G52" s="58">
        <v>45</v>
      </c>
      <c r="H52" s="58">
        <v>50</v>
      </c>
      <c r="I52" s="58">
        <v>45</v>
      </c>
      <c r="J52" s="58">
        <v>50</v>
      </c>
      <c r="K52" s="58">
        <v>45</v>
      </c>
      <c r="L52" s="58">
        <v>50</v>
      </c>
      <c r="M52" s="58">
        <v>55</v>
      </c>
      <c r="N52" s="58">
        <v>45</v>
      </c>
      <c r="O52" s="58">
        <v>60</v>
      </c>
      <c r="P52" s="58">
        <v>45</v>
      </c>
      <c r="Q52" s="58">
        <v>45</v>
      </c>
      <c r="R52" s="58">
        <v>55</v>
      </c>
      <c r="S52" s="58">
        <v>45</v>
      </c>
      <c r="T52" s="58">
        <v>70</v>
      </c>
      <c r="U52" s="58">
        <v>60</v>
      </c>
      <c r="V52" s="58">
        <v>65</v>
      </c>
      <c r="W52" s="58">
        <v>60</v>
      </c>
      <c r="X52" s="58">
        <v>45</v>
      </c>
      <c r="Y52" s="58">
        <v>45</v>
      </c>
      <c r="Z52" s="58">
        <v>45</v>
      </c>
      <c r="AA52" s="58">
        <v>55</v>
      </c>
      <c r="AB52" s="58">
        <v>60</v>
      </c>
      <c r="AC52" s="58">
        <v>60</v>
      </c>
      <c r="AD52" s="58">
        <v>35</v>
      </c>
      <c r="AE52" s="58">
        <v>30</v>
      </c>
      <c r="AF52" s="58">
        <v>45</v>
      </c>
      <c r="AG52" s="58">
        <v>55</v>
      </c>
      <c r="AH52" s="58">
        <v>45</v>
      </c>
      <c r="AI52" s="58">
        <v>55</v>
      </c>
      <c r="AJ52" s="58">
        <v>50</v>
      </c>
      <c r="AK52" s="58">
        <v>45</v>
      </c>
      <c r="AL52" s="58">
        <v>45</v>
      </c>
      <c r="AM52" s="58">
        <v>35</v>
      </c>
      <c r="AN52" s="66">
        <f t="shared" si="1"/>
        <v>49.714285714285715</v>
      </c>
      <c r="AO52" s="60">
        <f t="shared" ref="AO52:AO57" si="19">AN52/100</f>
        <v>0.49714285714285716</v>
      </c>
    </row>
    <row r="53" spans="1:41" ht="18.75" x14ac:dyDescent="0.3">
      <c r="A53" s="291"/>
      <c r="B53" s="50">
        <v>38</v>
      </c>
      <c r="C53" s="89" t="s">
        <v>146</v>
      </c>
      <c r="D53" s="263"/>
      <c r="E53" s="61">
        <v>45</v>
      </c>
      <c r="F53" s="62">
        <v>60</v>
      </c>
      <c r="G53" s="62">
        <v>45</v>
      </c>
      <c r="H53" s="62">
        <v>50</v>
      </c>
      <c r="I53" s="62">
        <v>55</v>
      </c>
      <c r="J53" s="62">
        <v>50</v>
      </c>
      <c r="K53" s="62">
        <v>45</v>
      </c>
      <c r="L53" s="62">
        <v>50</v>
      </c>
      <c r="M53" s="62">
        <v>55</v>
      </c>
      <c r="N53" s="62">
        <v>50</v>
      </c>
      <c r="O53" s="62">
        <v>60</v>
      </c>
      <c r="P53" s="62">
        <v>60</v>
      </c>
      <c r="Q53" s="62">
        <v>55</v>
      </c>
      <c r="R53" s="62">
        <v>55</v>
      </c>
      <c r="S53" s="62">
        <v>50</v>
      </c>
      <c r="T53" s="62">
        <v>70</v>
      </c>
      <c r="U53" s="62">
        <v>60</v>
      </c>
      <c r="V53" s="62">
        <v>70</v>
      </c>
      <c r="W53" s="62">
        <v>60</v>
      </c>
      <c r="X53" s="62">
        <v>45</v>
      </c>
      <c r="Y53" s="62">
        <v>45</v>
      </c>
      <c r="Z53" s="62">
        <v>45</v>
      </c>
      <c r="AA53" s="62">
        <v>55</v>
      </c>
      <c r="AB53" s="62">
        <v>65</v>
      </c>
      <c r="AC53" s="62">
        <v>65</v>
      </c>
      <c r="AD53" s="62">
        <v>45</v>
      </c>
      <c r="AE53" s="62">
        <v>30</v>
      </c>
      <c r="AF53" s="62">
        <v>45</v>
      </c>
      <c r="AG53" s="62">
        <v>60</v>
      </c>
      <c r="AH53" s="62">
        <v>45</v>
      </c>
      <c r="AI53" s="62">
        <v>55</v>
      </c>
      <c r="AJ53" s="62">
        <v>50</v>
      </c>
      <c r="AK53" s="62">
        <v>45</v>
      </c>
      <c r="AL53" s="62">
        <v>50</v>
      </c>
      <c r="AM53" s="62">
        <v>40</v>
      </c>
      <c r="AN53" s="66">
        <f t="shared" si="1"/>
        <v>52.285714285714285</v>
      </c>
      <c r="AO53" s="60">
        <f t="shared" si="19"/>
        <v>0.5228571428571428</v>
      </c>
    </row>
    <row r="54" spans="1:41" ht="18.75" x14ac:dyDescent="0.3">
      <c r="A54" s="291"/>
      <c r="B54" s="50">
        <v>39</v>
      </c>
      <c r="C54" s="89" t="s">
        <v>147</v>
      </c>
      <c r="D54" s="263"/>
      <c r="E54" s="61">
        <v>45</v>
      </c>
      <c r="F54" s="62">
        <v>55</v>
      </c>
      <c r="G54" s="62">
        <v>50</v>
      </c>
      <c r="H54" s="62">
        <v>50</v>
      </c>
      <c r="I54" s="62">
        <v>55</v>
      </c>
      <c r="J54" s="62">
        <v>50</v>
      </c>
      <c r="K54" s="62">
        <v>45</v>
      </c>
      <c r="L54" s="62">
        <v>55</v>
      </c>
      <c r="M54" s="62">
        <v>60</v>
      </c>
      <c r="N54" s="62">
        <v>50</v>
      </c>
      <c r="O54" s="62">
        <v>60</v>
      </c>
      <c r="P54" s="62">
        <v>50</v>
      </c>
      <c r="Q54" s="62">
        <v>55</v>
      </c>
      <c r="R54" s="62">
        <v>55</v>
      </c>
      <c r="S54" s="62">
        <v>45</v>
      </c>
      <c r="T54" s="62">
        <v>70</v>
      </c>
      <c r="U54" s="62">
        <v>60</v>
      </c>
      <c r="V54" s="62">
        <v>65</v>
      </c>
      <c r="W54" s="62">
        <v>60</v>
      </c>
      <c r="X54" s="62">
        <v>50</v>
      </c>
      <c r="Y54" s="62">
        <v>50</v>
      </c>
      <c r="Z54" s="62">
        <v>45</v>
      </c>
      <c r="AA54" s="62">
        <v>60</v>
      </c>
      <c r="AB54" s="62">
        <v>65</v>
      </c>
      <c r="AC54" s="62">
        <v>60</v>
      </c>
      <c r="AD54" s="62">
        <v>45</v>
      </c>
      <c r="AE54" s="62">
        <v>30</v>
      </c>
      <c r="AF54" s="62">
        <v>45</v>
      </c>
      <c r="AG54" s="62">
        <v>55</v>
      </c>
      <c r="AH54" s="62">
        <v>45</v>
      </c>
      <c r="AI54" s="62">
        <v>55</v>
      </c>
      <c r="AJ54" s="62">
        <v>50</v>
      </c>
      <c r="AK54" s="62">
        <v>45</v>
      </c>
      <c r="AL54" s="62">
        <v>45</v>
      </c>
      <c r="AM54" s="62">
        <v>35</v>
      </c>
      <c r="AN54" s="66">
        <f t="shared" si="1"/>
        <v>51.857142857142854</v>
      </c>
      <c r="AO54" s="60">
        <f t="shared" si="19"/>
        <v>0.51857142857142857</v>
      </c>
    </row>
    <row r="55" spans="1:41" ht="18.75" x14ac:dyDescent="0.3">
      <c r="A55" s="291"/>
      <c r="B55" s="50">
        <v>40</v>
      </c>
      <c r="C55" s="89" t="s">
        <v>149</v>
      </c>
      <c r="D55" s="263"/>
      <c r="E55" s="61">
        <v>45</v>
      </c>
      <c r="F55" s="62">
        <v>60</v>
      </c>
      <c r="G55" s="62">
        <v>50</v>
      </c>
      <c r="H55" s="62">
        <v>50</v>
      </c>
      <c r="I55" s="62">
        <v>45</v>
      </c>
      <c r="J55" s="62">
        <v>50</v>
      </c>
      <c r="K55" s="62">
        <v>45</v>
      </c>
      <c r="L55" s="62">
        <v>50</v>
      </c>
      <c r="M55" s="62">
        <v>55</v>
      </c>
      <c r="N55" s="62">
        <v>45</v>
      </c>
      <c r="O55" s="62">
        <v>60</v>
      </c>
      <c r="P55" s="62">
        <v>50</v>
      </c>
      <c r="Q55" s="62">
        <v>45</v>
      </c>
      <c r="R55" s="62">
        <v>55</v>
      </c>
      <c r="S55" s="62">
        <v>45</v>
      </c>
      <c r="T55" s="62">
        <v>70</v>
      </c>
      <c r="U55" s="62">
        <v>75</v>
      </c>
      <c r="V55" s="62">
        <v>65</v>
      </c>
      <c r="W55" s="62">
        <v>60</v>
      </c>
      <c r="X55" s="62">
        <v>45</v>
      </c>
      <c r="Y55" s="62">
        <v>45</v>
      </c>
      <c r="Z55" s="62">
        <v>45</v>
      </c>
      <c r="AA55" s="62">
        <v>55</v>
      </c>
      <c r="AB55" s="62">
        <v>65</v>
      </c>
      <c r="AC55" s="62">
        <v>60</v>
      </c>
      <c r="AD55" s="62">
        <v>30</v>
      </c>
      <c r="AE55" s="62">
        <v>30</v>
      </c>
      <c r="AF55" s="62">
        <v>45</v>
      </c>
      <c r="AG55" s="62">
        <v>60</v>
      </c>
      <c r="AH55" s="62">
        <v>45</v>
      </c>
      <c r="AI55" s="62">
        <v>55</v>
      </c>
      <c r="AJ55" s="62">
        <v>50</v>
      </c>
      <c r="AK55" s="62">
        <v>45</v>
      </c>
      <c r="AL55" s="62">
        <v>45</v>
      </c>
      <c r="AM55" s="62">
        <v>35</v>
      </c>
      <c r="AN55" s="66">
        <f t="shared" si="1"/>
        <v>50.714285714285715</v>
      </c>
      <c r="AO55" s="60">
        <f t="shared" si="19"/>
        <v>0.50714285714285712</v>
      </c>
    </row>
    <row r="56" spans="1:41" ht="18.75" x14ac:dyDescent="0.3">
      <c r="A56" s="291"/>
      <c r="B56" s="50">
        <v>41</v>
      </c>
      <c r="C56" s="89" t="s">
        <v>150</v>
      </c>
      <c r="D56" s="263"/>
      <c r="E56" s="61">
        <v>50</v>
      </c>
      <c r="F56" s="62">
        <v>55</v>
      </c>
      <c r="G56" s="62">
        <v>55</v>
      </c>
      <c r="H56" s="62">
        <v>50</v>
      </c>
      <c r="I56" s="62">
        <v>50</v>
      </c>
      <c r="J56" s="62">
        <v>50</v>
      </c>
      <c r="K56" s="62">
        <v>45</v>
      </c>
      <c r="L56" s="62">
        <v>55</v>
      </c>
      <c r="M56" s="62">
        <v>60</v>
      </c>
      <c r="N56" s="62">
        <v>55</v>
      </c>
      <c r="O56" s="62">
        <v>60</v>
      </c>
      <c r="P56" s="62">
        <v>60</v>
      </c>
      <c r="Q56" s="62">
        <v>50</v>
      </c>
      <c r="R56" s="62">
        <v>55</v>
      </c>
      <c r="S56" s="62">
        <v>50</v>
      </c>
      <c r="T56" s="62">
        <v>80</v>
      </c>
      <c r="U56" s="62">
        <v>60</v>
      </c>
      <c r="V56" s="62">
        <v>70</v>
      </c>
      <c r="W56" s="62">
        <v>60</v>
      </c>
      <c r="X56" s="62">
        <v>50</v>
      </c>
      <c r="Y56" s="62">
        <v>45</v>
      </c>
      <c r="Z56" s="62">
        <v>45</v>
      </c>
      <c r="AA56" s="62">
        <v>55</v>
      </c>
      <c r="AB56" s="62">
        <v>60</v>
      </c>
      <c r="AC56" s="62">
        <v>60</v>
      </c>
      <c r="AD56" s="62">
        <v>45</v>
      </c>
      <c r="AE56" s="62">
        <v>30</v>
      </c>
      <c r="AF56" s="62">
        <v>50</v>
      </c>
      <c r="AG56" s="62">
        <v>55</v>
      </c>
      <c r="AH56" s="62">
        <v>45</v>
      </c>
      <c r="AI56" s="62">
        <v>55</v>
      </c>
      <c r="AJ56" s="62">
        <v>50</v>
      </c>
      <c r="AK56" s="62">
        <v>45</v>
      </c>
      <c r="AL56" s="62">
        <v>45</v>
      </c>
      <c r="AM56" s="62">
        <v>35</v>
      </c>
      <c r="AN56" s="66">
        <f t="shared" si="1"/>
        <v>52.571428571428569</v>
      </c>
      <c r="AO56" s="60">
        <f t="shared" si="19"/>
        <v>0.52571428571428569</v>
      </c>
    </row>
    <row r="57" spans="1:41" ht="19.5" thickBot="1" x14ac:dyDescent="0.35">
      <c r="A57" s="292"/>
      <c r="B57" s="50">
        <v>42</v>
      </c>
      <c r="C57" s="89" t="s">
        <v>148</v>
      </c>
      <c r="D57" s="264"/>
      <c r="E57" s="61">
        <v>45</v>
      </c>
      <c r="F57" s="62">
        <v>55</v>
      </c>
      <c r="G57" s="62">
        <v>45</v>
      </c>
      <c r="H57" s="62">
        <v>50</v>
      </c>
      <c r="I57" s="62">
        <v>45</v>
      </c>
      <c r="J57" s="62">
        <v>50</v>
      </c>
      <c r="K57" s="62">
        <v>45</v>
      </c>
      <c r="L57" s="62">
        <v>50</v>
      </c>
      <c r="M57" s="62">
        <v>50</v>
      </c>
      <c r="N57" s="62">
        <v>45</v>
      </c>
      <c r="O57" s="62">
        <v>60</v>
      </c>
      <c r="P57" s="62">
        <v>45</v>
      </c>
      <c r="Q57" s="62">
        <v>45</v>
      </c>
      <c r="R57" s="62">
        <v>55</v>
      </c>
      <c r="S57" s="62">
        <v>45</v>
      </c>
      <c r="T57" s="62">
        <v>70</v>
      </c>
      <c r="U57" s="62">
        <v>60</v>
      </c>
      <c r="V57" s="62">
        <v>65</v>
      </c>
      <c r="W57" s="62">
        <v>60</v>
      </c>
      <c r="X57" s="62">
        <v>45</v>
      </c>
      <c r="Y57" s="62">
        <v>45</v>
      </c>
      <c r="Z57" s="62">
        <v>45</v>
      </c>
      <c r="AA57" s="62">
        <v>55</v>
      </c>
      <c r="AB57" s="62">
        <v>65</v>
      </c>
      <c r="AC57" s="62">
        <v>60</v>
      </c>
      <c r="AD57" s="62">
        <v>30</v>
      </c>
      <c r="AE57" s="62">
        <v>30</v>
      </c>
      <c r="AF57" s="62">
        <v>45</v>
      </c>
      <c r="AG57" s="62">
        <v>55</v>
      </c>
      <c r="AH57" s="62">
        <v>45</v>
      </c>
      <c r="AI57" s="62">
        <v>45</v>
      </c>
      <c r="AJ57" s="62">
        <v>50</v>
      </c>
      <c r="AK57" s="62">
        <v>45</v>
      </c>
      <c r="AL57" s="62">
        <v>40</v>
      </c>
      <c r="AM57" s="62">
        <v>35</v>
      </c>
      <c r="AN57" s="66">
        <f t="shared" si="1"/>
        <v>49.142857142857146</v>
      </c>
      <c r="AO57" s="60">
        <f t="shared" si="19"/>
        <v>0.49142857142857144</v>
      </c>
    </row>
    <row r="58" spans="1:41" ht="18.75" x14ac:dyDescent="0.3">
      <c r="A58" s="83"/>
      <c r="B58" s="50"/>
      <c r="C58" s="237" t="s">
        <v>211</v>
      </c>
      <c r="D58" s="249"/>
      <c r="E58" s="92">
        <f>AVERAGE(E52:E57)/100</f>
        <v>0.45833333333333337</v>
      </c>
      <c r="F58" s="92">
        <f t="shared" ref="F58:AN58" si="20">AVERAGE(F52:F57)/100</f>
        <v>0.56666666666666665</v>
      </c>
      <c r="G58" s="92">
        <f t="shared" si="20"/>
        <v>0.48333333333333334</v>
      </c>
      <c r="H58" s="92">
        <f t="shared" si="20"/>
        <v>0.5</v>
      </c>
      <c r="I58" s="92">
        <f t="shared" si="20"/>
        <v>0.49166666666666664</v>
      </c>
      <c r="J58" s="92">
        <f t="shared" si="20"/>
        <v>0.5</v>
      </c>
      <c r="K58" s="92">
        <f t="shared" si="20"/>
        <v>0.45</v>
      </c>
      <c r="L58" s="92">
        <f t="shared" si="20"/>
        <v>0.51666666666666661</v>
      </c>
      <c r="M58" s="92">
        <f t="shared" si="20"/>
        <v>0.55833333333333335</v>
      </c>
      <c r="N58" s="92">
        <f t="shared" si="20"/>
        <v>0.48333333333333334</v>
      </c>
      <c r="O58" s="92">
        <f t="shared" si="20"/>
        <v>0.6</v>
      </c>
      <c r="P58" s="92">
        <f t="shared" si="20"/>
        <v>0.51666666666666661</v>
      </c>
      <c r="Q58" s="92">
        <f t="shared" si="20"/>
        <v>0.49166666666666664</v>
      </c>
      <c r="R58" s="92">
        <f t="shared" si="20"/>
        <v>0.55000000000000004</v>
      </c>
      <c r="S58" s="92">
        <f t="shared" si="20"/>
        <v>0.46666666666666662</v>
      </c>
      <c r="T58" s="92">
        <f t="shared" si="20"/>
        <v>0.71666666666666667</v>
      </c>
      <c r="U58" s="92">
        <f t="shared" si="20"/>
        <v>0.625</v>
      </c>
      <c r="V58" s="92">
        <f t="shared" si="20"/>
        <v>0.66666666666666674</v>
      </c>
      <c r="W58" s="92">
        <f t="shared" si="20"/>
        <v>0.6</v>
      </c>
      <c r="X58" s="92">
        <f t="shared" si="20"/>
        <v>0.46666666666666662</v>
      </c>
      <c r="Y58" s="92">
        <f t="shared" si="20"/>
        <v>0.45833333333333337</v>
      </c>
      <c r="Z58" s="92">
        <f t="shared" si="20"/>
        <v>0.45</v>
      </c>
      <c r="AA58" s="92">
        <f t="shared" si="20"/>
        <v>0.55833333333333335</v>
      </c>
      <c r="AB58" s="92">
        <f t="shared" si="20"/>
        <v>0.6333333333333333</v>
      </c>
      <c r="AC58" s="92">
        <f t="shared" si="20"/>
        <v>0.60833333333333339</v>
      </c>
      <c r="AD58" s="92">
        <f t="shared" si="20"/>
        <v>0.38333333333333336</v>
      </c>
      <c r="AE58" s="92">
        <f t="shared" si="20"/>
        <v>0.3</v>
      </c>
      <c r="AF58" s="92">
        <f t="shared" si="20"/>
        <v>0.45833333333333337</v>
      </c>
      <c r="AG58" s="92">
        <f t="shared" si="20"/>
        <v>0.56666666666666665</v>
      </c>
      <c r="AH58" s="92">
        <f t="shared" si="20"/>
        <v>0.45</v>
      </c>
      <c r="AI58" s="92">
        <f t="shared" si="20"/>
        <v>0.53333333333333333</v>
      </c>
      <c r="AJ58" s="92">
        <f t="shared" si="20"/>
        <v>0.5</v>
      </c>
      <c r="AK58" s="92">
        <f t="shared" si="20"/>
        <v>0.45</v>
      </c>
      <c r="AL58" s="92">
        <f t="shared" si="20"/>
        <v>0.45</v>
      </c>
      <c r="AM58" s="92">
        <f t="shared" si="20"/>
        <v>0.35833333333333334</v>
      </c>
      <c r="AN58" s="92">
        <f t="shared" si="20"/>
        <v>0.51047619047619053</v>
      </c>
      <c r="AO58" s="60">
        <f>AVERAGE(AO52:AO57)</f>
        <v>0.51047619047619053</v>
      </c>
    </row>
    <row r="59" spans="1:41" ht="19.5" thickBot="1" x14ac:dyDescent="0.35">
      <c r="A59" s="83"/>
      <c r="B59" s="50"/>
      <c r="C59" s="238" t="s">
        <v>214</v>
      </c>
      <c r="D59" s="41"/>
      <c r="E59" s="79">
        <f t="shared" ref="E59:AN59" si="21">AVERAGE(E54,E57)/100</f>
        <v>0.45</v>
      </c>
      <c r="F59" s="79">
        <f t="shared" si="21"/>
        <v>0.55000000000000004</v>
      </c>
      <c r="G59" s="79">
        <f t="shared" si="21"/>
        <v>0.47499999999999998</v>
      </c>
      <c r="H59" s="79">
        <f t="shared" si="21"/>
        <v>0.5</v>
      </c>
      <c r="I59" s="79">
        <f t="shared" si="21"/>
        <v>0.5</v>
      </c>
      <c r="J59" s="79">
        <f t="shared" si="21"/>
        <v>0.5</v>
      </c>
      <c r="K59" s="79">
        <f t="shared" si="21"/>
        <v>0.45</v>
      </c>
      <c r="L59" s="79">
        <f t="shared" si="21"/>
        <v>0.52500000000000002</v>
      </c>
      <c r="M59" s="79">
        <f t="shared" si="21"/>
        <v>0.55000000000000004</v>
      </c>
      <c r="N59" s="79">
        <f t="shared" si="21"/>
        <v>0.47499999999999998</v>
      </c>
      <c r="O59" s="79">
        <f t="shared" si="21"/>
        <v>0.6</v>
      </c>
      <c r="P59" s="79">
        <f t="shared" si="21"/>
        <v>0.47499999999999998</v>
      </c>
      <c r="Q59" s="79">
        <f t="shared" si="21"/>
        <v>0.5</v>
      </c>
      <c r="R59" s="79">
        <f t="shared" si="21"/>
        <v>0.55000000000000004</v>
      </c>
      <c r="S59" s="79">
        <f t="shared" si="21"/>
        <v>0.45</v>
      </c>
      <c r="T59" s="79">
        <f t="shared" si="21"/>
        <v>0.7</v>
      </c>
      <c r="U59" s="79">
        <f t="shared" si="21"/>
        <v>0.6</v>
      </c>
      <c r="V59" s="79">
        <f t="shared" si="21"/>
        <v>0.65</v>
      </c>
      <c r="W59" s="79">
        <f t="shared" si="21"/>
        <v>0.6</v>
      </c>
      <c r="X59" s="79">
        <f t="shared" si="21"/>
        <v>0.47499999999999998</v>
      </c>
      <c r="Y59" s="79">
        <f t="shared" si="21"/>
        <v>0.47499999999999998</v>
      </c>
      <c r="Z59" s="79">
        <f t="shared" si="21"/>
        <v>0.45</v>
      </c>
      <c r="AA59" s="79">
        <f t="shared" si="21"/>
        <v>0.57499999999999996</v>
      </c>
      <c r="AB59" s="79">
        <f t="shared" si="21"/>
        <v>0.65</v>
      </c>
      <c r="AC59" s="79">
        <f t="shared" si="21"/>
        <v>0.6</v>
      </c>
      <c r="AD59" s="79">
        <f t="shared" si="21"/>
        <v>0.375</v>
      </c>
      <c r="AE59" s="79">
        <f t="shared" si="21"/>
        <v>0.3</v>
      </c>
      <c r="AF59" s="79">
        <f t="shared" si="21"/>
        <v>0.45</v>
      </c>
      <c r="AG59" s="79">
        <f t="shared" si="21"/>
        <v>0.55000000000000004</v>
      </c>
      <c r="AH59" s="79">
        <f t="shared" si="21"/>
        <v>0.45</v>
      </c>
      <c r="AI59" s="79">
        <f t="shared" si="21"/>
        <v>0.5</v>
      </c>
      <c r="AJ59" s="79">
        <f t="shared" si="21"/>
        <v>0.5</v>
      </c>
      <c r="AK59" s="79">
        <f t="shared" si="21"/>
        <v>0.45</v>
      </c>
      <c r="AL59" s="79">
        <f t="shared" si="21"/>
        <v>0.42499999999999999</v>
      </c>
      <c r="AM59" s="79">
        <f t="shared" si="21"/>
        <v>0.35</v>
      </c>
      <c r="AN59" s="79">
        <f t="shared" si="21"/>
        <v>0.505</v>
      </c>
      <c r="AO59" s="111">
        <f>AVERAGE(AO54,AO57)</f>
        <v>0.505</v>
      </c>
    </row>
    <row r="60" spans="1:41" ht="18.75" x14ac:dyDescent="0.3">
      <c r="A60" s="290" t="s">
        <v>204</v>
      </c>
      <c r="B60" s="50">
        <v>43</v>
      </c>
      <c r="C60" s="89" t="s">
        <v>181</v>
      </c>
      <c r="D60" s="265" t="s">
        <v>222</v>
      </c>
      <c r="E60" s="57">
        <v>70</v>
      </c>
      <c r="F60" s="58">
        <v>70</v>
      </c>
      <c r="G60" s="58">
        <v>60</v>
      </c>
      <c r="H60" s="58">
        <v>50</v>
      </c>
      <c r="I60" s="58">
        <v>60</v>
      </c>
      <c r="J60" s="58">
        <v>60</v>
      </c>
      <c r="K60" s="58">
        <v>50</v>
      </c>
      <c r="L60" s="58">
        <v>60</v>
      </c>
      <c r="M60" s="58">
        <v>60</v>
      </c>
      <c r="N60" s="58">
        <v>50</v>
      </c>
      <c r="O60" s="58">
        <v>60</v>
      </c>
      <c r="P60" s="58">
        <v>40</v>
      </c>
      <c r="Q60" s="58">
        <v>50</v>
      </c>
      <c r="R60" s="58">
        <v>50</v>
      </c>
      <c r="S60" s="58">
        <v>60</v>
      </c>
      <c r="T60" s="58">
        <v>60</v>
      </c>
      <c r="U60" s="58">
        <v>50</v>
      </c>
      <c r="V60" s="58">
        <v>60</v>
      </c>
      <c r="W60" s="58">
        <v>50</v>
      </c>
      <c r="X60" s="58">
        <v>50</v>
      </c>
      <c r="Y60" s="58">
        <v>50</v>
      </c>
      <c r="Z60" s="58">
        <v>70</v>
      </c>
      <c r="AA60" s="58">
        <v>60</v>
      </c>
      <c r="AB60" s="58">
        <v>70</v>
      </c>
      <c r="AC60" s="58">
        <v>70</v>
      </c>
      <c r="AD60" s="58">
        <v>60</v>
      </c>
      <c r="AE60" s="58">
        <v>70</v>
      </c>
      <c r="AF60" s="58">
        <v>70</v>
      </c>
      <c r="AG60" s="58">
        <v>60</v>
      </c>
      <c r="AH60" s="58">
        <v>70</v>
      </c>
      <c r="AI60" s="58">
        <v>70</v>
      </c>
      <c r="AJ60" s="65">
        <v>60</v>
      </c>
      <c r="AK60" s="65">
        <v>70</v>
      </c>
      <c r="AL60" s="65">
        <v>60</v>
      </c>
      <c r="AM60" s="65">
        <v>70</v>
      </c>
      <c r="AN60" s="66">
        <f t="shared" si="1"/>
        <v>60</v>
      </c>
      <c r="AO60" s="60">
        <f t="shared" ref="AO60:AO65" si="22">AN60/100</f>
        <v>0.6</v>
      </c>
    </row>
    <row r="61" spans="1:41" ht="18.75" x14ac:dyDescent="0.3">
      <c r="A61" s="291"/>
      <c r="B61" s="50">
        <v>44</v>
      </c>
      <c r="C61" s="89" t="s">
        <v>182</v>
      </c>
      <c r="D61" s="266"/>
      <c r="E61" s="61">
        <v>60</v>
      </c>
      <c r="F61" s="62">
        <v>60</v>
      </c>
      <c r="G61" s="62">
        <v>40</v>
      </c>
      <c r="H61" s="62">
        <v>60</v>
      </c>
      <c r="I61" s="62">
        <v>60</v>
      </c>
      <c r="J61" s="62">
        <v>40</v>
      </c>
      <c r="K61" s="62">
        <v>60</v>
      </c>
      <c r="L61" s="62">
        <v>60</v>
      </c>
      <c r="M61" s="62">
        <v>50</v>
      </c>
      <c r="N61" s="62">
        <v>40</v>
      </c>
      <c r="O61" s="62">
        <v>60</v>
      </c>
      <c r="P61" s="62">
        <v>50</v>
      </c>
      <c r="Q61" s="62">
        <v>60</v>
      </c>
      <c r="R61" s="62">
        <v>60</v>
      </c>
      <c r="S61" s="62">
        <v>40</v>
      </c>
      <c r="T61" s="62">
        <v>50</v>
      </c>
      <c r="U61" s="62">
        <v>60</v>
      </c>
      <c r="V61" s="62">
        <v>50</v>
      </c>
      <c r="W61" s="62">
        <v>60</v>
      </c>
      <c r="X61" s="62">
        <v>60</v>
      </c>
      <c r="Y61" s="62">
        <v>50</v>
      </c>
      <c r="Z61" s="62">
        <v>60</v>
      </c>
      <c r="AA61" s="62">
        <v>60</v>
      </c>
      <c r="AB61" s="62">
        <v>50</v>
      </c>
      <c r="AC61" s="62">
        <v>60</v>
      </c>
      <c r="AD61" s="62">
        <v>60</v>
      </c>
      <c r="AE61" s="62">
        <v>50</v>
      </c>
      <c r="AF61" s="62">
        <v>60</v>
      </c>
      <c r="AG61" s="62">
        <v>60</v>
      </c>
      <c r="AH61" s="62">
        <v>50</v>
      </c>
      <c r="AI61" s="62">
        <v>60</v>
      </c>
      <c r="AJ61" s="62">
        <v>60</v>
      </c>
      <c r="AK61" s="62">
        <v>50</v>
      </c>
      <c r="AL61" s="62">
        <v>50</v>
      </c>
      <c r="AM61" s="62">
        <v>60</v>
      </c>
      <c r="AN61" s="66">
        <f t="shared" si="1"/>
        <v>54.857142857142854</v>
      </c>
      <c r="AO61" s="60">
        <f t="shared" si="22"/>
        <v>0.54857142857142849</v>
      </c>
    </row>
    <row r="62" spans="1:41" ht="18.75" x14ac:dyDescent="0.3">
      <c r="A62" s="291"/>
      <c r="B62" s="50">
        <v>45</v>
      </c>
      <c r="C62" s="89" t="s">
        <v>183</v>
      </c>
      <c r="D62" s="266"/>
      <c r="E62" s="61">
        <v>50</v>
      </c>
      <c r="F62" s="62">
        <v>60</v>
      </c>
      <c r="G62" s="62">
        <v>50</v>
      </c>
      <c r="H62" s="62">
        <v>60</v>
      </c>
      <c r="I62" s="62">
        <v>50</v>
      </c>
      <c r="J62" s="62">
        <v>50</v>
      </c>
      <c r="K62" s="62">
        <v>60</v>
      </c>
      <c r="L62" s="62">
        <v>60</v>
      </c>
      <c r="M62" s="62">
        <v>50</v>
      </c>
      <c r="N62" s="62">
        <v>60</v>
      </c>
      <c r="O62" s="62">
        <v>60</v>
      </c>
      <c r="P62" s="62">
        <v>60</v>
      </c>
      <c r="Q62" s="62">
        <v>50</v>
      </c>
      <c r="R62" s="62">
        <v>60</v>
      </c>
      <c r="S62" s="62">
        <v>60</v>
      </c>
      <c r="T62" s="62">
        <v>50</v>
      </c>
      <c r="U62" s="62">
        <v>60</v>
      </c>
      <c r="V62" s="62">
        <v>60</v>
      </c>
      <c r="W62" s="62">
        <v>50</v>
      </c>
      <c r="X62" s="62">
        <v>60</v>
      </c>
      <c r="Y62" s="62">
        <v>60</v>
      </c>
      <c r="Z62" s="62">
        <v>50</v>
      </c>
      <c r="AA62" s="62">
        <v>60</v>
      </c>
      <c r="AB62" s="62">
        <v>60</v>
      </c>
      <c r="AC62" s="62">
        <v>50</v>
      </c>
      <c r="AD62" s="62">
        <v>50</v>
      </c>
      <c r="AE62" s="62">
        <v>60</v>
      </c>
      <c r="AF62" s="62">
        <v>40</v>
      </c>
      <c r="AG62" s="62">
        <v>50</v>
      </c>
      <c r="AH62" s="62">
        <v>50</v>
      </c>
      <c r="AI62" s="59">
        <v>40</v>
      </c>
      <c r="AJ62" s="59">
        <v>50</v>
      </c>
      <c r="AK62" s="59">
        <v>40</v>
      </c>
      <c r="AL62" s="62">
        <v>50</v>
      </c>
      <c r="AM62" s="62">
        <v>50</v>
      </c>
      <c r="AN62" s="66">
        <f t="shared" si="1"/>
        <v>53.714285714285715</v>
      </c>
      <c r="AO62" s="60">
        <f t="shared" si="22"/>
        <v>0.53714285714285714</v>
      </c>
    </row>
    <row r="63" spans="1:41" ht="18.75" x14ac:dyDescent="0.3">
      <c r="A63" s="291"/>
      <c r="B63" s="50">
        <v>46</v>
      </c>
      <c r="C63" s="89" t="s">
        <v>184</v>
      </c>
      <c r="D63" s="266"/>
      <c r="E63" s="61">
        <v>50</v>
      </c>
      <c r="F63" s="62">
        <v>40</v>
      </c>
      <c r="G63" s="62">
        <v>50</v>
      </c>
      <c r="H63" s="62">
        <v>40</v>
      </c>
      <c r="I63" s="62">
        <v>60</v>
      </c>
      <c r="J63" s="62">
        <v>60</v>
      </c>
      <c r="K63" s="62">
        <v>50</v>
      </c>
      <c r="L63" s="62">
        <v>40</v>
      </c>
      <c r="M63" s="62">
        <v>60</v>
      </c>
      <c r="N63" s="62">
        <v>50</v>
      </c>
      <c r="O63" s="62">
        <v>40</v>
      </c>
      <c r="P63" s="62">
        <v>40</v>
      </c>
      <c r="Q63" s="62">
        <v>50</v>
      </c>
      <c r="R63" s="62">
        <v>50</v>
      </c>
      <c r="S63" s="62">
        <v>60</v>
      </c>
      <c r="T63" s="62">
        <v>60</v>
      </c>
      <c r="U63" s="62">
        <v>50</v>
      </c>
      <c r="V63" s="62">
        <v>60</v>
      </c>
      <c r="W63" s="62">
        <v>50</v>
      </c>
      <c r="X63" s="62">
        <v>50</v>
      </c>
      <c r="Y63" s="62">
        <v>50</v>
      </c>
      <c r="Z63" s="62">
        <v>60</v>
      </c>
      <c r="AA63" s="62">
        <v>60</v>
      </c>
      <c r="AB63" s="62">
        <v>50</v>
      </c>
      <c r="AC63" s="62">
        <v>60</v>
      </c>
      <c r="AD63" s="62">
        <v>60</v>
      </c>
      <c r="AE63" s="62">
        <v>50</v>
      </c>
      <c r="AF63" s="62">
        <v>60</v>
      </c>
      <c r="AG63" s="62">
        <v>40</v>
      </c>
      <c r="AH63" s="62">
        <v>50</v>
      </c>
      <c r="AI63" s="62">
        <v>50</v>
      </c>
      <c r="AJ63" s="59">
        <v>40</v>
      </c>
      <c r="AK63" s="59">
        <v>40</v>
      </c>
      <c r="AL63" s="62">
        <v>40</v>
      </c>
      <c r="AM63" s="62">
        <v>40</v>
      </c>
      <c r="AN63" s="66">
        <f t="shared" si="1"/>
        <v>50.285714285714285</v>
      </c>
      <c r="AO63" s="60">
        <f t="shared" si="22"/>
        <v>0.50285714285714289</v>
      </c>
    </row>
    <row r="64" spans="1:41" ht="18.75" x14ac:dyDescent="0.3">
      <c r="A64" s="291"/>
      <c r="B64" s="50">
        <v>47</v>
      </c>
      <c r="C64" s="89" t="s">
        <v>185</v>
      </c>
      <c r="D64" s="266"/>
      <c r="E64" s="61">
        <v>50</v>
      </c>
      <c r="F64" s="62">
        <v>50</v>
      </c>
      <c r="G64" s="62">
        <v>50</v>
      </c>
      <c r="H64" s="62">
        <v>60</v>
      </c>
      <c r="I64" s="62">
        <v>70</v>
      </c>
      <c r="J64" s="62">
        <v>70</v>
      </c>
      <c r="K64" s="62">
        <v>60</v>
      </c>
      <c r="L64" s="62">
        <v>70</v>
      </c>
      <c r="M64" s="62">
        <v>70</v>
      </c>
      <c r="N64" s="62">
        <v>60</v>
      </c>
      <c r="O64" s="62">
        <v>60</v>
      </c>
      <c r="P64" s="62">
        <v>60</v>
      </c>
      <c r="Q64" s="62">
        <v>50</v>
      </c>
      <c r="R64" s="62">
        <v>50</v>
      </c>
      <c r="S64" s="62">
        <v>60</v>
      </c>
      <c r="T64" s="62">
        <v>60</v>
      </c>
      <c r="U64" s="62">
        <v>50</v>
      </c>
      <c r="V64" s="62">
        <v>60</v>
      </c>
      <c r="W64" s="62">
        <v>60</v>
      </c>
      <c r="X64" s="62">
        <v>60</v>
      </c>
      <c r="Y64" s="62">
        <v>50</v>
      </c>
      <c r="Z64" s="62">
        <v>60</v>
      </c>
      <c r="AA64" s="62">
        <v>60</v>
      </c>
      <c r="AB64" s="62">
        <v>50</v>
      </c>
      <c r="AC64" s="62">
        <v>60</v>
      </c>
      <c r="AD64" s="62">
        <v>60</v>
      </c>
      <c r="AE64" s="62">
        <v>50</v>
      </c>
      <c r="AF64" s="62">
        <v>60</v>
      </c>
      <c r="AG64" s="62">
        <v>60</v>
      </c>
      <c r="AH64" s="62">
        <v>50</v>
      </c>
      <c r="AI64" s="62">
        <v>60</v>
      </c>
      <c r="AJ64" s="62">
        <v>60</v>
      </c>
      <c r="AK64" s="62">
        <v>50</v>
      </c>
      <c r="AL64" s="62">
        <v>50</v>
      </c>
      <c r="AM64" s="62">
        <v>40</v>
      </c>
      <c r="AN64" s="66">
        <f t="shared" si="1"/>
        <v>57.142857142857146</v>
      </c>
      <c r="AO64" s="60">
        <f t="shared" si="22"/>
        <v>0.57142857142857151</v>
      </c>
    </row>
    <row r="65" spans="1:65" ht="19.5" thickBot="1" x14ac:dyDescent="0.35">
      <c r="A65" s="292"/>
      <c r="B65" s="50">
        <v>48</v>
      </c>
      <c r="C65" s="72" t="s">
        <v>186</v>
      </c>
      <c r="D65" s="267"/>
      <c r="E65" s="61">
        <v>70</v>
      </c>
      <c r="F65" s="62">
        <v>70</v>
      </c>
      <c r="G65" s="62">
        <v>75</v>
      </c>
      <c r="H65" s="62">
        <v>80</v>
      </c>
      <c r="I65" s="62">
        <v>75</v>
      </c>
      <c r="J65" s="62">
        <v>80</v>
      </c>
      <c r="K65" s="62">
        <v>70</v>
      </c>
      <c r="L65" s="62">
        <v>70</v>
      </c>
      <c r="M65" s="62">
        <v>75</v>
      </c>
      <c r="N65" s="62">
        <v>70</v>
      </c>
      <c r="O65" s="62">
        <v>70</v>
      </c>
      <c r="P65" s="62">
        <v>70</v>
      </c>
      <c r="Q65" s="62">
        <v>65</v>
      </c>
      <c r="R65" s="62">
        <v>65</v>
      </c>
      <c r="S65" s="62">
        <v>65</v>
      </c>
      <c r="T65" s="62">
        <v>70</v>
      </c>
      <c r="U65" s="62">
        <v>70</v>
      </c>
      <c r="V65" s="62">
        <v>65</v>
      </c>
      <c r="W65" s="62">
        <v>70</v>
      </c>
      <c r="X65" s="62">
        <v>70</v>
      </c>
      <c r="Y65" s="62">
        <v>65</v>
      </c>
      <c r="Z65" s="62">
        <v>70</v>
      </c>
      <c r="AA65" s="62">
        <v>70</v>
      </c>
      <c r="AB65" s="62">
        <v>70</v>
      </c>
      <c r="AC65" s="62">
        <v>70</v>
      </c>
      <c r="AD65" s="62">
        <v>70</v>
      </c>
      <c r="AE65" s="62">
        <v>70</v>
      </c>
      <c r="AF65" s="62">
        <v>70</v>
      </c>
      <c r="AG65" s="62">
        <v>70</v>
      </c>
      <c r="AH65" s="62">
        <v>70</v>
      </c>
      <c r="AI65" s="62">
        <v>70</v>
      </c>
      <c r="AJ65" s="62">
        <v>70</v>
      </c>
      <c r="AK65" s="62">
        <v>70</v>
      </c>
      <c r="AL65" s="62">
        <v>70</v>
      </c>
      <c r="AM65" s="62">
        <v>70</v>
      </c>
      <c r="AN65" s="66">
        <f t="shared" si="1"/>
        <v>70.285714285714292</v>
      </c>
      <c r="AO65" s="60">
        <f t="shared" si="22"/>
        <v>0.70285714285714296</v>
      </c>
    </row>
    <row r="66" spans="1:65" ht="18.75" x14ac:dyDescent="0.3">
      <c r="A66" s="83"/>
      <c r="B66" s="50"/>
      <c r="C66" s="237" t="s">
        <v>211</v>
      </c>
      <c r="D66" s="164"/>
      <c r="E66" s="95">
        <f>AVERAGE(E60:E65)/100</f>
        <v>0.58333333333333337</v>
      </c>
      <c r="F66" s="95">
        <f t="shared" ref="F66:AN66" si="23">AVERAGE(F60:F65)/100</f>
        <v>0.58333333333333337</v>
      </c>
      <c r="G66" s="95">
        <f t="shared" si="23"/>
        <v>0.54166666666666663</v>
      </c>
      <c r="H66" s="95">
        <f t="shared" si="23"/>
        <v>0.58333333333333337</v>
      </c>
      <c r="I66" s="95">
        <f t="shared" si="23"/>
        <v>0.625</v>
      </c>
      <c r="J66" s="95">
        <f t="shared" si="23"/>
        <v>0.6</v>
      </c>
      <c r="K66" s="95">
        <f t="shared" si="23"/>
        <v>0.58333333333333337</v>
      </c>
      <c r="L66" s="95">
        <f t="shared" si="23"/>
        <v>0.6</v>
      </c>
      <c r="M66" s="95">
        <f t="shared" si="23"/>
        <v>0.60833333333333339</v>
      </c>
      <c r="N66" s="95">
        <f t="shared" si="23"/>
        <v>0.55000000000000004</v>
      </c>
      <c r="O66" s="95">
        <f t="shared" si="23"/>
        <v>0.58333333333333337</v>
      </c>
      <c r="P66" s="95">
        <f t="shared" si="23"/>
        <v>0.53333333333333333</v>
      </c>
      <c r="Q66" s="95">
        <f t="shared" si="23"/>
        <v>0.54166666666666663</v>
      </c>
      <c r="R66" s="95">
        <f t="shared" si="23"/>
        <v>0.55833333333333335</v>
      </c>
      <c r="S66" s="95">
        <f t="shared" si="23"/>
        <v>0.57499999999999996</v>
      </c>
      <c r="T66" s="95">
        <f t="shared" si="23"/>
        <v>0.58333333333333337</v>
      </c>
      <c r="U66" s="95">
        <f t="shared" si="23"/>
        <v>0.56666666666666665</v>
      </c>
      <c r="V66" s="95">
        <f t="shared" si="23"/>
        <v>0.59166666666666667</v>
      </c>
      <c r="W66" s="95">
        <f t="shared" si="23"/>
        <v>0.56666666666666665</v>
      </c>
      <c r="X66" s="95">
        <f t="shared" si="23"/>
        <v>0.58333333333333337</v>
      </c>
      <c r="Y66" s="95">
        <f t="shared" si="23"/>
        <v>0.54166666666666663</v>
      </c>
      <c r="Z66" s="95">
        <f t="shared" si="23"/>
        <v>0.6166666666666667</v>
      </c>
      <c r="AA66" s="95">
        <f t="shared" si="23"/>
        <v>0.6166666666666667</v>
      </c>
      <c r="AB66" s="95">
        <f t="shared" si="23"/>
        <v>0.58333333333333337</v>
      </c>
      <c r="AC66" s="95">
        <f t="shared" si="23"/>
        <v>0.6166666666666667</v>
      </c>
      <c r="AD66" s="95">
        <f t="shared" si="23"/>
        <v>0.6</v>
      </c>
      <c r="AE66" s="95">
        <f t="shared" si="23"/>
        <v>0.58333333333333337</v>
      </c>
      <c r="AF66" s="95">
        <f t="shared" si="23"/>
        <v>0.6</v>
      </c>
      <c r="AG66" s="95">
        <f t="shared" si="23"/>
        <v>0.56666666666666665</v>
      </c>
      <c r="AH66" s="95">
        <f t="shared" si="23"/>
        <v>0.56666666666666665</v>
      </c>
      <c r="AI66" s="95">
        <f t="shared" si="23"/>
        <v>0.58333333333333337</v>
      </c>
      <c r="AJ66" s="95">
        <f t="shared" si="23"/>
        <v>0.56666666666666665</v>
      </c>
      <c r="AK66" s="95">
        <f t="shared" si="23"/>
        <v>0.53333333333333333</v>
      </c>
      <c r="AL66" s="95">
        <f t="shared" si="23"/>
        <v>0.53333333333333333</v>
      </c>
      <c r="AM66" s="95">
        <f t="shared" si="23"/>
        <v>0.55000000000000004</v>
      </c>
      <c r="AN66" s="95">
        <f t="shared" si="23"/>
        <v>0.57714285714285718</v>
      </c>
      <c r="AO66" s="60">
        <f>AVERAGE(AO60:AO65)</f>
        <v>0.57714285714285718</v>
      </c>
    </row>
    <row r="67" spans="1:65" ht="19.5" thickBot="1" x14ac:dyDescent="0.35">
      <c r="A67" s="83"/>
      <c r="B67" s="50"/>
      <c r="C67" s="238" t="s">
        <v>213</v>
      </c>
      <c r="D67" s="164"/>
      <c r="E67" s="79">
        <f t="shared" ref="E67:AN67" si="24">AVERAGE(E61,E62,E65)/100</f>
        <v>0.6</v>
      </c>
      <c r="F67" s="79">
        <f t="shared" si="24"/>
        <v>0.6333333333333333</v>
      </c>
      <c r="G67" s="79">
        <f t="shared" si="24"/>
        <v>0.55000000000000004</v>
      </c>
      <c r="H67" s="79">
        <f t="shared" si="24"/>
        <v>0.66666666666666674</v>
      </c>
      <c r="I67" s="79">
        <f t="shared" si="24"/>
        <v>0.6166666666666667</v>
      </c>
      <c r="J67" s="79">
        <f t="shared" si="24"/>
        <v>0.56666666666666665</v>
      </c>
      <c r="K67" s="79">
        <f t="shared" si="24"/>
        <v>0.6333333333333333</v>
      </c>
      <c r="L67" s="79">
        <f t="shared" si="24"/>
        <v>0.6333333333333333</v>
      </c>
      <c r="M67" s="79">
        <f t="shared" si="24"/>
        <v>0.58333333333333337</v>
      </c>
      <c r="N67" s="79">
        <f t="shared" si="24"/>
        <v>0.56666666666666665</v>
      </c>
      <c r="O67" s="79">
        <f t="shared" si="24"/>
        <v>0.6333333333333333</v>
      </c>
      <c r="P67" s="79">
        <f t="shared" si="24"/>
        <v>0.6</v>
      </c>
      <c r="Q67" s="79">
        <f t="shared" si="24"/>
        <v>0.58333333333333337</v>
      </c>
      <c r="R67" s="79">
        <f t="shared" si="24"/>
        <v>0.6166666666666667</v>
      </c>
      <c r="S67" s="79">
        <f t="shared" si="24"/>
        <v>0.55000000000000004</v>
      </c>
      <c r="T67" s="79">
        <f t="shared" si="24"/>
        <v>0.56666666666666665</v>
      </c>
      <c r="U67" s="79">
        <f t="shared" si="24"/>
        <v>0.6333333333333333</v>
      </c>
      <c r="V67" s="79">
        <f t="shared" si="24"/>
        <v>0.58333333333333337</v>
      </c>
      <c r="W67" s="79">
        <f t="shared" si="24"/>
        <v>0.6</v>
      </c>
      <c r="X67" s="79">
        <f t="shared" si="24"/>
        <v>0.6333333333333333</v>
      </c>
      <c r="Y67" s="79">
        <f t="shared" si="24"/>
        <v>0.58333333333333337</v>
      </c>
      <c r="Z67" s="79">
        <f t="shared" si="24"/>
        <v>0.6</v>
      </c>
      <c r="AA67" s="79">
        <f t="shared" si="24"/>
        <v>0.6333333333333333</v>
      </c>
      <c r="AB67" s="79">
        <f t="shared" si="24"/>
        <v>0.6</v>
      </c>
      <c r="AC67" s="79">
        <f t="shared" si="24"/>
        <v>0.6</v>
      </c>
      <c r="AD67" s="79">
        <f t="shared" si="24"/>
        <v>0.6</v>
      </c>
      <c r="AE67" s="79">
        <f t="shared" si="24"/>
        <v>0.6</v>
      </c>
      <c r="AF67" s="79">
        <f t="shared" si="24"/>
        <v>0.56666666666666665</v>
      </c>
      <c r="AG67" s="79">
        <f t="shared" si="24"/>
        <v>0.6</v>
      </c>
      <c r="AH67" s="79">
        <f t="shared" si="24"/>
        <v>0.56666666666666665</v>
      </c>
      <c r="AI67" s="79">
        <f t="shared" si="24"/>
        <v>0.56666666666666665</v>
      </c>
      <c r="AJ67" s="79">
        <f t="shared" si="24"/>
        <v>0.6</v>
      </c>
      <c r="AK67" s="79">
        <f t="shared" si="24"/>
        <v>0.53333333333333333</v>
      </c>
      <c r="AL67" s="79">
        <f t="shared" si="24"/>
        <v>0.56666666666666665</v>
      </c>
      <c r="AM67" s="79">
        <f t="shared" si="24"/>
        <v>0.6</v>
      </c>
      <c r="AN67" s="79">
        <f t="shared" si="24"/>
        <v>0.59619047619047616</v>
      </c>
      <c r="AO67" s="111">
        <f>AVERAGE(AO61,AO62,AO65)</f>
        <v>0.59619047619047627</v>
      </c>
    </row>
    <row r="68" spans="1:65" ht="18.75" x14ac:dyDescent="0.3">
      <c r="A68" s="290" t="s">
        <v>205</v>
      </c>
      <c r="B68" s="50">
        <v>49</v>
      </c>
      <c r="C68" s="72" t="s">
        <v>187</v>
      </c>
      <c r="D68" s="262" t="s">
        <v>222</v>
      </c>
      <c r="E68" s="61">
        <v>70</v>
      </c>
      <c r="F68" s="62">
        <v>70</v>
      </c>
      <c r="G68" s="62">
        <v>60</v>
      </c>
      <c r="H68" s="62">
        <v>70</v>
      </c>
      <c r="I68" s="62">
        <v>70</v>
      </c>
      <c r="J68" s="62">
        <v>60</v>
      </c>
      <c r="K68" s="62">
        <v>70</v>
      </c>
      <c r="L68" s="62">
        <v>70</v>
      </c>
      <c r="M68" s="62">
        <v>60</v>
      </c>
      <c r="N68" s="62">
        <v>70</v>
      </c>
      <c r="O68" s="62">
        <v>70</v>
      </c>
      <c r="P68" s="62">
        <v>60</v>
      </c>
      <c r="Q68" s="62">
        <v>70</v>
      </c>
      <c r="R68" s="62">
        <v>70</v>
      </c>
      <c r="S68" s="62">
        <v>60</v>
      </c>
      <c r="T68" s="62">
        <v>70</v>
      </c>
      <c r="U68" s="62">
        <v>70</v>
      </c>
      <c r="V68" s="62">
        <v>60</v>
      </c>
      <c r="W68" s="62">
        <v>70</v>
      </c>
      <c r="X68" s="62">
        <v>70</v>
      </c>
      <c r="Y68" s="62">
        <v>50</v>
      </c>
      <c r="Z68" s="62">
        <v>70</v>
      </c>
      <c r="AA68" s="62">
        <v>70</v>
      </c>
      <c r="AB68" s="62">
        <v>60</v>
      </c>
      <c r="AC68" s="62">
        <v>70</v>
      </c>
      <c r="AD68" s="62">
        <v>70</v>
      </c>
      <c r="AE68" s="62">
        <v>60</v>
      </c>
      <c r="AF68" s="62">
        <v>70</v>
      </c>
      <c r="AG68" s="62">
        <v>70</v>
      </c>
      <c r="AH68" s="62">
        <v>60</v>
      </c>
      <c r="AI68" s="62">
        <v>70</v>
      </c>
      <c r="AJ68" s="62">
        <v>70</v>
      </c>
      <c r="AK68" s="62">
        <v>60</v>
      </c>
      <c r="AL68" s="62">
        <v>60</v>
      </c>
      <c r="AM68" s="62">
        <v>50</v>
      </c>
      <c r="AN68" s="66">
        <f t="shared" si="1"/>
        <v>65.714285714285708</v>
      </c>
      <c r="AO68" s="60">
        <f>AN68/100</f>
        <v>0.65714285714285703</v>
      </c>
    </row>
    <row r="69" spans="1:65" ht="18.75" x14ac:dyDescent="0.3">
      <c r="A69" s="291"/>
      <c r="B69" s="50">
        <v>50</v>
      </c>
      <c r="C69" s="72" t="s">
        <v>188</v>
      </c>
      <c r="D69" s="263"/>
      <c r="E69" s="57">
        <v>50</v>
      </c>
      <c r="F69" s="58">
        <v>50</v>
      </c>
      <c r="G69" s="58">
        <v>50</v>
      </c>
      <c r="H69" s="58">
        <v>50</v>
      </c>
      <c r="I69" s="58">
        <v>50</v>
      </c>
      <c r="J69" s="58">
        <v>50</v>
      </c>
      <c r="K69" s="58">
        <v>50</v>
      </c>
      <c r="L69" s="58">
        <v>40</v>
      </c>
      <c r="M69" s="58">
        <v>60</v>
      </c>
      <c r="N69" s="58">
        <v>50</v>
      </c>
      <c r="O69" s="58">
        <v>50</v>
      </c>
      <c r="P69" s="58">
        <v>60</v>
      </c>
      <c r="Q69" s="58">
        <v>50</v>
      </c>
      <c r="R69" s="58">
        <v>60</v>
      </c>
      <c r="S69" s="58">
        <v>50</v>
      </c>
      <c r="T69" s="58">
        <v>50</v>
      </c>
      <c r="U69" s="58">
        <v>60</v>
      </c>
      <c r="V69" s="58">
        <v>40</v>
      </c>
      <c r="W69" s="58">
        <v>40</v>
      </c>
      <c r="X69" s="58">
        <v>50</v>
      </c>
      <c r="Y69" s="58">
        <v>50</v>
      </c>
      <c r="Z69" s="58">
        <v>50</v>
      </c>
      <c r="AA69" s="58">
        <v>50</v>
      </c>
      <c r="AB69" s="58">
        <v>50</v>
      </c>
      <c r="AC69" s="58">
        <v>50</v>
      </c>
      <c r="AD69" s="58">
        <v>40</v>
      </c>
      <c r="AE69" s="58">
        <v>40</v>
      </c>
      <c r="AF69" s="58">
        <v>50</v>
      </c>
      <c r="AG69" s="58">
        <v>50</v>
      </c>
      <c r="AH69" s="58">
        <v>40</v>
      </c>
      <c r="AI69" s="58">
        <v>50</v>
      </c>
      <c r="AJ69" s="58">
        <v>50</v>
      </c>
      <c r="AK69" s="58">
        <v>50</v>
      </c>
      <c r="AL69" s="58">
        <v>40</v>
      </c>
      <c r="AM69" s="58">
        <v>50</v>
      </c>
      <c r="AN69" s="66">
        <f t="shared" si="1"/>
        <v>49.142857142857146</v>
      </c>
      <c r="AO69" s="60">
        <f>AN69/100</f>
        <v>0.49142857142857144</v>
      </c>
    </row>
    <row r="70" spans="1:65" ht="18.75" x14ac:dyDescent="0.3">
      <c r="A70" s="291"/>
      <c r="B70" s="50">
        <v>51</v>
      </c>
      <c r="C70" s="202" t="s">
        <v>189</v>
      </c>
      <c r="D70" s="263"/>
      <c r="E70" s="61">
        <v>50</v>
      </c>
      <c r="F70" s="62">
        <v>60</v>
      </c>
      <c r="G70" s="62">
        <v>60</v>
      </c>
      <c r="H70" s="62">
        <v>50</v>
      </c>
      <c r="I70" s="62">
        <v>60</v>
      </c>
      <c r="J70" s="62">
        <v>50</v>
      </c>
      <c r="K70" s="62">
        <v>50</v>
      </c>
      <c r="L70" s="62">
        <v>50</v>
      </c>
      <c r="M70" s="62">
        <v>60</v>
      </c>
      <c r="N70" s="62">
        <v>50</v>
      </c>
      <c r="O70" s="62">
        <v>60</v>
      </c>
      <c r="P70" s="62">
        <v>60</v>
      </c>
      <c r="Q70" s="62">
        <v>50</v>
      </c>
      <c r="R70" s="62">
        <v>60</v>
      </c>
      <c r="S70" s="62">
        <v>60</v>
      </c>
      <c r="T70" s="62">
        <v>50</v>
      </c>
      <c r="U70" s="62">
        <v>60</v>
      </c>
      <c r="V70" s="62">
        <v>40</v>
      </c>
      <c r="W70" s="62">
        <v>40</v>
      </c>
      <c r="X70" s="62">
        <v>50</v>
      </c>
      <c r="Y70" s="62">
        <v>50</v>
      </c>
      <c r="Z70" s="62">
        <v>50</v>
      </c>
      <c r="AA70" s="62">
        <v>50</v>
      </c>
      <c r="AB70" s="62">
        <v>50</v>
      </c>
      <c r="AC70" s="62">
        <v>50</v>
      </c>
      <c r="AD70" s="62">
        <v>40</v>
      </c>
      <c r="AE70" s="62">
        <v>40</v>
      </c>
      <c r="AF70" s="62">
        <v>50</v>
      </c>
      <c r="AG70" s="62">
        <v>50</v>
      </c>
      <c r="AH70" s="62">
        <v>40</v>
      </c>
      <c r="AI70" s="62">
        <v>60</v>
      </c>
      <c r="AJ70" s="62">
        <v>60</v>
      </c>
      <c r="AK70" s="62">
        <v>50</v>
      </c>
      <c r="AL70" s="62">
        <v>50</v>
      </c>
      <c r="AM70" s="62">
        <v>50</v>
      </c>
      <c r="AN70" s="66">
        <f t="shared" si="1"/>
        <v>51.714285714285715</v>
      </c>
      <c r="AO70" s="60">
        <f>AN70/100</f>
        <v>0.51714285714285713</v>
      </c>
    </row>
    <row r="71" spans="1:65" ht="18.75" x14ac:dyDescent="0.3">
      <c r="A71" s="291"/>
      <c r="B71" s="50">
        <v>52</v>
      </c>
      <c r="C71" s="203" t="s">
        <v>190</v>
      </c>
      <c r="D71" s="263"/>
      <c r="E71" s="98">
        <v>50</v>
      </c>
      <c r="F71" s="96">
        <v>50</v>
      </c>
      <c r="G71" s="96">
        <v>60</v>
      </c>
      <c r="H71" s="96">
        <v>50</v>
      </c>
      <c r="I71" s="96">
        <v>50</v>
      </c>
      <c r="J71" s="96">
        <v>50</v>
      </c>
      <c r="K71" s="96">
        <v>50</v>
      </c>
      <c r="L71" s="96">
        <v>50</v>
      </c>
      <c r="M71" s="96">
        <v>60</v>
      </c>
      <c r="N71" s="96">
        <v>50</v>
      </c>
      <c r="O71" s="96">
        <v>50</v>
      </c>
      <c r="P71" s="96">
        <v>60</v>
      </c>
      <c r="Q71" s="96">
        <v>50</v>
      </c>
      <c r="R71" s="96">
        <v>60</v>
      </c>
      <c r="S71" s="96">
        <v>50</v>
      </c>
      <c r="T71" s="96">
        <v>50</v>
      </c>
      <c r="U71" s="96">
        <v>60</v>
      </c>
      <c r="V71" s="96">
        <v>40</v>
      </c>
      <c r="W71" s="96">
        <v>40</v>
      </c>
      <c r="X71" s="96">
        <v>50</v>
      </c>
      <c r="Y71" s="96">
        <v>50</v>
      </c>
      <c r="Z71" s="96">
        <v>50</v>
      </c>
      <c r="AA71" s="96">
        <v>40</v>
      </c>
      <c r="AB71" s="96">
        <v>40</v>
      </c>
      <c r="AC71" s="96">
        <v>50</v>
      </c>
      <c r="AD71" s="96">
        <v>50</v>
      </c>
      <c r="AE71" s="96">
        <v>40</v>
      </c>
      <c r="AF71" s="96">
        <v>50</v>
      </c>
      <c r="AG71" s="96">
        <v>50</v>
      </c>
      <c r="AH71" s="96">
        <v>40</v>
      </c>
      <c r="AI71" s="96">
        <v>50</v>
      </c>
      <c r="AJ71" s="96">
        <v>60</v>
      </c>
      <c r="AK71" s="96">
        <v>50</v>
      </c>
      <c r="AL71" s="96">
        <v>40</v>
      </c>
      <c r="AM71" s="96">
        <v>50</v>
      </c>
      <c r="AN71" s="97">
        <f t="shared" si="1"/>
        <v>49.714285714285715</v>
      </c>
      <c r="AO71" s="60">
        <f>AN71/100</f>
        <v>0.49714285714285716</v>
      </c>
    </row>
    <row r="72" spans="1:65" s="32" customFormat="1" ht="19.5" thickBot="1" x14ac:dyDescent="0.35">
      <c r="A72" s="292"/>
      <c r="B72" s="50">
        <v>53</v>
      </c>
      <c r="C72" s="72" t="s">
        <v>191</v>
      </c>
      <c r="D72" s="264"/>
      <c r="E72" s="57">
        <v>50</v>
      </c>
      <c r="F72" s="57">
        <v>50</v>
      </c>
      <c r="G72" s="57">
        <v>50</v>
      </c>
      <c r="H72" s="57">
        <v>50</v>
      </c>
      <c r="I72" s="57">
        <v>60</v>
      </c>
      <c r="J72" s="57">
        <v>50</v>
      </c>
      <c r="K72" s="57">
        <v>50</v>
      </c>
      <c r="L72" s="57">
        <v>40</v>
      </c>
      <c r="M72" s="57">
        <v>50</v>
      </c>
      <c r="N72" s="57">
        <v>50</v>
      </c>
      <c r="O72" s="57">
        <v>60</v>
      </c>
      <c r="P72" s="57">
        <v>60</v>
      </c>
      <c r="Q72" s="57">
        <v>50</v>
      </c>
      <c r="R72" s="57">
        <v>60</v>
      </c>
      <c r="S72" s="57">
        <v>50</v>
      </c>
      <c r="T72" s="57">
        <v>50</v>
      </c>
      <c r="U72" s="57">
        <v>60</v>
      </c>
      <c r="V72" s="57">
        <v>40</v>
      </c>
      <c r="W72" s="57">
        <v>40</v>
      </c>
      <c r="X72" s="57">
        <v>50</v>
      </c>
      <c r="Y72" s="57">
        <v>50</v>
      </c>
      <c r="Z72" s="57">
        <v>50</v>
      </c>
      <c r="AA72" s="57">
        <v>50</v>
      </c>
      <c r="AB72" s="57">
        <v>50</v>
      </c>
      <c r="AC72" s="57">
        <v>50</v>
      </c>
      <c r="AD72" s="57">
        <v>40</v>
      </c>
      <c r="AE72" s="57">
        <v>40</v>
      </c>
      <c r="AF72" s="57">
        <v>50</v>
      </c>
      <c r="AG72" s="57">
        <v>50</v>
      </c>
      <c r="AH72" s="57">
        <v>40</v>
      </c>
      <c r="AI72" s="57">
        <v>60</v>
      </c>
      <c r="AJ72" s="57">
        <v>60</v>
      </c>
      <c r="AK72" s="57">
        <v>50</v>
      </c>
      <c r="AL72" s="57">
        <v>40</v>
      </c>
      <c r="AM72" s="57">
        <v>50</v>
      </c>
      <c r="AN72" s="99">
        <f t="shared" si="1"/>
        <v>50</v>
      </c>
      <c r="AO72" s="60">
        <f>AN72/100</f>
        <v>0.5</v>
      </c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</row>
    <row r="73" spans="1:65" s="39" customFormat="1" ht="20.25" customHeight="1" x14ac:dyDescent="0.3">
      <c r="B73" s="102"/>
      <c r="C73" s="237" t="s">
        <v>216</v>
      </c>
      <c r="D73" s="252"/>
      <c r="E73" s="93">
        <f>AVERAGE(E68:E72)/100</f>
        <v>0.54</v>
      </c>
      <c r="F73" s="93">
        <f t="shared" ref="F73:AN73" si="25">AVERAGE(F68:F72)/100</f>
        <v>0.56000000000000005</v>
      </c>
      <c r="G73" s="93">
        <f t="shared" si="25"/>
        <v>0.56000000000000005</v>
      </c>
      <c r="H73" s="93">
        <f t="shared" si="25"/>
        <v>0.54</v>
      </c>
      <c r="I73" s="93">
        <f t="shared" si="25"/>
        <v>0.57999999999999996</v>
      </c>
      <c r="J73" s="93">
        <f t="shared" si="25"/>
        <v>0.52</v>
      </c>
      <c r="K73" s="93">
        <f t="shared" si="25"/>
        <v>0.54</v>
      </c>
      <c r="L73" s="93">
        <f t="shared" si="25"/>
        <v>0.5</v>
      </c>
      <c r="M73" s="93">
        <f t="shared" si="25"/>
        <v>0.57999999999999996</v>
      </c>
      <c r="N73" s="93">
        <f t="shared" si="25"/>
        <v>0.54</v>
      </c>
      <c r="O73" s="93">
        <f t="shared" si="25"/>
        <v>0.57999999999999996</v>
      </c>
      <c r="P73" s="93">
        <f t="shared" si="25"/>
        <v>0.6</v>
      </c>
      <c r="Q73" s="93">
        <f t="shared" si="25"/>
        <v>0.54</v>
      </c>
      <c r="R73" s="93">
        <f t="shared" si="25"/>
        <v>0.62</v>
      </c>
      <c r="S73" s="93">
        <f t="shared" si="25"/>
        <v>0.54</v>
      </c>
      <c r="T73" s="93">
        <f t="shared" si="25"/>
        <v>0.54</v>
      </c>
      <c r="U73" s="93">
        <f t="shared" si="25"/>
        <v>0.62</v>
      </c>
      <c r="V73" s="93">
        <f t="shared" si="25"/>
        <v>0.44</v>
      </c>
      <c r="W73" s="93">
        <f t="shared" si="25"/>
        <v>0.46</v>
      </c>
      <c r="X73" s="93">
        <f t="shared" si="25"/>
        <v>0.54</v>
      </c>
      <c r="Y73" s="93">
        <f t="shared" si="25"/>
        <v>0.5</v>
      </c>
      <c r="Z73" s="93">
        <f t="shared" si="25"/>
        <v>0.54</v>
      </c>
      <c r="AA73" s="93">
        <f t="shared" si="25"/>
        <v>0.52</v>
      </c>
      <c r="AB73" s="93">
        <f t="shared" si="25"/>
        <v>0.5</v>
      </c>
      <c r="AC73" s="93">
        <f t="shared" si="25"/>
        <v>0.54</v>
      </c>
      <c r="AD73" s="93">
        <f t="shared" si="25"/>
        <v>0.48</v>
      </c>
      <c r="AE73" s="93">
        <f t="shared" si="25"/>
        <v>0.44</v>
      </c>
      <c r="AF73" s="93">
        <f t="shared" si="25"/>
        <v>0.54</v>
      </c>
      <c r="AG73" s="93">
        <f t="shared" si="25"/>
        <v>0.54</v>
      </c>
      <c r="AH73" s="93">
        <f t="shared" si="25"/>
        <v>0.44</v>
      </c>
      <c r="AI73" s="93">
        <f t="shared" si="25"/>
        <v>0.57999999999999996</v>
      </c>
      <c r="AJ73" s="93">
        <f t="shared" si="25"/>
        <v>0.6</v>
      </c>
      <c r="AK73" s="93">
        <f t="shared" si="25"/>
        <v>0.52</v>
      </c>
      <c r="AL73" s="93">
        <f t="shared" si="25"/>
        <v>0.46</v>
      </c>
      <c r="AM73" s="93">
        <f t="shared" si="25"/>
        <v>0.5</v>
      </c>
      <c r="AN73" s="93">
        <f t="shared" si="25"/>
        <v>0.5325714285714287</v>
      </c>
      <c r="AO73" s="107">
        <f>AVERAGE(AO68:AO72)</f>
        <v>0.53257142857142858</v>
      </c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</row>
    <row r="74" spans="1:65" s="39" customFormat="1" ht="20.25" customHeight="1" x14ac:dyDescent="0.3">
      <c r="B74" s="102"/>
      <c r="C74" s="238" t="s">
        <v>213</v>
      </c>
      <c r="D74" s="238"/>
      <c r="E74" s="86">
        <f>AVERAGE(E69,E70,E72)/100</f>
        <v>0.5</v>
      </c>
      <c r="F74" s="86">
        <f t="shared" ref="F74:AN74" si="26">AVERAGE(F69,F70,F72)/100</f>
        <v>0.53333333333333333</v>
      </c>
      <c r="G74" s="86">
        <f t="shared" si="26"/>
        <v>0.53333333333333333</v>
      </c>
      <c r="H74" s="86">
        <f t="shared" si="26"/>
        <v>0.5</v>
      </c>
      <c r="I74" s="86">
        <f t="shared" si="26"/>
        <v>0.56666666666666665</v>
      </c>
      <c r="J74" s="86">
        <f t="shared" si="26"/>
        <v>0.5</v>
      </c>
      <c r="K74" s="86">
        <f t="shared" si="26"/>
        <v>0.5</v>
      </c>
      <c r="L74" s="86">
        <f t="shared" si="26"/>
        <v>0.43333333333333335</v>
      </c>
      <c r="M74" s="86">
        <f t="shared" si="26"/>
        <v>0.56666666666666665</v>
      </c>
      <c r="N74" s="86">
        <f t="shared" si="26"/>
        <v>0.5</v>
      </c>
      <c r="O74" s="86">
        <f t="shared" si="26"/>
        <v>0.56666666666666665</v>
      </c>
      <c r="P74" s="86">
        <f t="shared" si="26"/>
        <v>0.6</v>
      </c>
      <c r="Q74" s="86">
        <f t="shared" si="26"/>
        <v>0.5</v>
      </c>
      <c r="R74" s="86">
        <f t="shared" si="26"/>
        <v>0.6</v>
      </c>
      <c r="S74" s="86">
        <f t="shared" si="26"/>
        <v>0.53333333333333333</v>
      </c>
      <c r="T74" s="86">
        <f t="shared" si="26"/>
        <v>0.5</v>
      </c>
      <c r="U74" s="86">
        <f t="shared" si="26"/>
        <v>0.6</v>
      </c>
      <c r="V74" s="86">
        <f t="shared" si="26"/>
        <v>0.4</v>
      </c>
      <c r="W74" s="86">
        <f t="shared" si="26"/>
        <v>0.4</v>
      </c>
      <c r="X74" s="86">
        <f t="shared" si="26"/>
        <v>0.5</v>
      </c>
      <c r="Y74" s="86">
        <f t="shared" si="26"/>
        <v>0.5</v>
      </c>
      <c r="Z74" s="86">
        <f t="shared" si="26"/>
        <v>0.5</v>
      </c>
      <c r="AA74" s="86">
        <f t="shared" si="26"/>
        <v>0.5</v>
      </c>
      <c r="AB74" s="86">
        <f t="shared" si="26"/>
        <v>0.5</v>
      </c>
      <c r="AC74" s="86">
        <f t="shared" si="26"/>
        <v>0.5</v>
      </c>
      <c r="AD74" s="86">
        <f t="shared" si="26"/>
        <v>0.4</v>
      </c>
      <c r="AE74" s="86">
        <f t="shared" si="26"/>
        <v>0.4</v>
      </c>
      <c r="AF74" s="86">
        <f t="shared" si="26"/>
        <v>0.5</v>
      </c>
      <c r="AG74" s="86">
        <f t="shared" si="26"/>
        <v>0.5</v>
      </c>
      <c r="AH74" s="86">
        <f t="shared" si="26"/>
        <v>0.4</v>
      </c>
      <c r="AI74" s="86">
        <f t="shared" si="26"/>
        <v>0.56666666666666665</v>
      </c>
      <c r="AJ74" s="86">
        <f t="shared" si="26"/>
        <v>0.56666666666666665</v>
      </c>
      <c r="AK74" s="86">
        <f t="shared" si="26"/>
        <v>0.5</v>
      </c>
      <c r="AL74" s="86">
        <f t="shared" si="26"/>
        <v>0.43333333333333335</v>
      </c>
      <c r="AM74" s="86">
        <f t="shared" si="26"/>
        <v>0.5</v>
      </c>
      <c r="AN74" s="86">
        <f t="shared" si="26"/>
        <v>0.50285714285714289</v>
      </c>
      <c r="AO74" s="112">
        <f>AVERAGE(AO69,AO70,AO72)</f>
        <v>0.50285714285714278</v>
      </c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</row>
    <row r="75" spans="1:65" s="39" customFormat="1" ht="20.25" customHeight="1" x14ac:dyDescent="0.3">
      <c r="B75" s="102"/>
      <c r="C75" s="237" t="s">
        <v>217</v>
      </c>
      <c r="D75" s="237"/>
      <c r="E75" s="214">
        <f>(E10+E18+E26+E34+E42+E50+E58+E66+E73)/9</f>
        <v>0.57203703703703701</v>
      </c>
      <c r="F75" s="225">
        <f t="shared" ref="F75:Q75" si="27">(F10+F18+F26+F34+F42+F50+F58+F66+F73)/9</f>
        <v>0.56407407407407406</v>
      </c>
      <c r="G75" s="225">
        <f t="shared" si="27"/>
        <v>0.59925925925925938</v>
      </c>
      <c r="H75" s="225">
        <f t="shared" si="27"/>
        <v>0.59240740740740738</v>
      </c>
      <c r="I75" s="225">
        <f t="shared" si="27"/>
        <v>0.54592592592592593</v>
      </c>
      <c r="J75" s="225">
        <f t="shared" si="27"/>
        <v>0.55499999999999994</v>
      </c>
      <c r="K75" s="225">
        <f t="shared" si="27"/>
        <v>0.58499999999999996</v>
      </c>
      <c r="L75" s="225">
        <f t="shared" si="27"/>
        <v>0.5527777777777777</v>
      </c>
      <c r="M75" s="225">
        <f t="shared" si="27"/>
        <v>0.56351851851851853</v>
      </c>
      <c r="N75" s="225">
        <f t="shared" si="27"/>
        <v>0.52666666666666673</v>
      </c>
      <c r="O75" s="225">
        <f t="shared" si="27"/>
        <v>0.57092592592592595</v>
      </c>
      <c r="P75" s="225">
        <f t="shared" si="27"/>
        <v>0.57314814814814818</v>
      </c>
      <c r="Q75" s="225">
        <f t="shared" si="27"/>
        <v>0.55166666666666664</v>
      </c>
      <c r="R75" s="225">
        <f t="shared" ref="R75:AM75" si="28">(R10+R18+R26+R34+R42+R50+R58+R66+R73)/9</f>
        <v>0.58092592592592596</v>
      </c>
      <c r="S75" s="225">
        <f t="shared" si="28"/>
        <v>0.53222222222222226</v>
      </c>
      <c r="T75" s="225">
        <f t="shared" si="28"/>
        <v>0.56185185185185182</v>
      </c>
      <c r="U75" s="225">
        <f t="shared" si="28"/>
        <v>0.55592592592592593</v>
      </c>
      <c r="V75" s="225">
        <f t="shared" si="28"/>
        <v>0.55814814814814817</v>
      </c>
      <c r="W75" s="225">
        <f t="shared" si="28"/>
        <v>0.53814814814814815</v>
      </c>
      <c r="X75" s="225">
        <f t="shared" si="28"/>
        <v>0.51185185185185178</v>
      </c>
      <c r="Y75" s="225">
        <f t="shared" si="28"/>
        <v>0.56203703703703711</v>
      </c>
      <c r="Z75" s="225">
        <f t="shared" si="28"/>
        <v>0.55814814814814828</v>
      </c>
      <c r="AA75" s="225">
        <f t="shared" si="28"/>
        <v>0.53296296296296297</v>
      </c>
      <c r="AB75" s="225">
        <f t="shared" si="28"/>
        <v>0.5075925925925926</v>
      </c>
      <c r="AC75" s="225">
        <f t="shared" si="28"/>
        <v>0.47074074074074068</v>
      </c>
      <c r="AD75" s="225">
        <f t="shared" si="28"/>
        <v>0.48666666666666664</v>
      </c>
      <c r="AE75" s="225">
        <f t="shared" si="28"/>
        <v>0.43</v>
      </c>
      <c r="AF75" s="225">
        <f t="shared" si="28"/>
        <v>0.48296296296296298</v>
      </c>
      <c r="AG75" s="225">
        <f t="shared" si="28"/>
        <v>0.47574074074074069</v>
      </c>
      <c r="AH75" s="225">
        <f t="shared" si="28"/>
        <v>0.41222222222222227</v>
      </c>
      <c r="AI75" s="225">
        <f t="shared" si="28"/>
        <v>0.45722222222222214</v>
      </c>
      <c r="AJ75" s="225">
        <f t="shared" si="28"/>
        <v>0.45148148148148137</v>
      </c>
      <c r="AK75" s="225">
        <f t="shared" si="28"/>
        <v>0.435</v>
      </c>
      <c r="AL75" s="225">
        <f t="shared" si="28"/>
        <v>0.42</v>
      </c>
      <c r="AM75" s="225">
        <f t="shared" si="28"/>
        <v>0.41888888888888887</v>
      </c>
      <c r="AN75" s="225">
        <f t="shared" ref="AN75:AO75" si="29">(AN10+AN18+AN26+AN34+AN42+AN50+AN58+AN66+AN73)/9</f>
        <v>0.5226613756613756</v>
      </c>
      <c r="AO75" s="112">
        <f t="shared" si="29"/>
        <v>0.5226613756613756</v>
      </c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</row>
    <row r="76" spans="1:65" s="39" customFormat="1" ht="20.25" customHeight="1" x14ac:dyDescent="0.3">
      <c r="B76" s="102"/>
      <c r="C76" s="238" t="s">
        <v>218</v>
      </c>
      <c r="D76" s="238"/>
      <c r="E76" s="213">
        <f>((E5+E7+E8+E13+E17+E21+E32+E36+E37+E39+E41+E49+E54+E57+E61+E62+E65+E69+E70+E72)/20)/100</f>
        <v>0.61499999999999999</v>
      </c>
      <c r="F76" s="213">
        <f t="shared" ref="F76:Q76" si="30">((F5+F7+F8+F13+F17+F21+F32+F36+F37+F39+F41+F49+F54+F57+F61+F62+F65+F69+F70+F72)/20)/100</f>
        <v>0.60499999999999998</v>
      </c>
      <c r="G76" s="213">
        <f t="shared" si="30"/>
        <v>0.64</v>
      </c>
      <c r="H76" s="213">
        <f t="shared" si="30"/>
        <v>0.65</v>
      </c>
      <c r="I76" s="213">
        <f t="shared" si="30"/>
        <v>0.59250000000000003</v>
      </c>
      <c r="J76" s="213">
        <f t="shared" si="30"/>
        <v>0.62749999999999995</v>
      </c>
      <c r="K76" s="213">
        <f t="shared" si="30"/>
        <v>0.625</v>
      </c>
      <c r="L76" s="213">
        <f t="shared" si="30"/>
        <v>0.61499999999999999</v>
      </c>
      <c r="M76" s="213">
        <f t="shared" si="30"/>
        <v>0.62</v>
      </c>
      <c r="N76" s="213">
        <f t="shared" si="30"/>
        <v>0.58750000000000002</v>
      </c>
      <c r="O76" s="213">
        <f t="shared" si="30"/>
        <v>0.66500000000000004</v>
      </c>
      <c r="P76" s="213">
        <f t="shared" si="30"/>
        <v>0.65249999999999997</v>
      </c>
      <c r="Q76" s="213">
        <f t="shared" si="30"/>
        <v>0.57750000000000001</v>
      </c>
      <c r="R76" s="213">
        <f t="shared" ref="R76:AM76" si="31">((R5+R7+R8+R13+R17+R21+R32+R36+R37+R39+R41+R49+R54+R57+R61+R62+R65+R69+R70+R72)/20)/100</f>
        <v>0.64500000000000002</v>
      </c>
      <c r="S76" s="213">
        <f t="shared" si="31"/>
        <v>0.56999999999999995</v>
      </c>
      <c r="T76" s="213">
        <f t="shared" si="31"/>
        <v>0.59</v>
      </c>
      <c r="U76" s="213">
        <f t="shared" si="31"/>
        <v>0.57999999999999996</v>
      </c>
      <c r="V76" s="213">
        <f t="shared" si="31"/>
        <v>0.57250000000000001</v>
      </c>
      <c r="W76" s="213">
        <f t="shared" si="31"/>
        <v>0.58250000000000002</v>
      </c>
      <c r="X76" s="213">
        <f t="shared" si="31"/>
        <v>0.56000000000000005</v>
      </c>
      <c r="Y76" s="213">
        <f t="shared" si="31"/>
        <v>0.60499999999999998</v>
      </c>
      <c r="Z76" s="213">
        <f t="shared" si="31"/>
        <v>0.61499999999999999</v>
      </c>
      <c r="AA76" s="213">
        <f t="shared" si="31"/>
        <v>0.50549999999999995</v>
      </c>
      <c r="AB76" s="213">
        <f t="shared" si="31"/>
        <v>0.4985</v>
      </c>
      <c r="AC76" s="213">
        <f t="shared" si="31"/>
        <v>0.45</v>
      </c>
      <c r="AD76" s="213">
        <f t="shared" si="31"/>
        <v>0.45399999999999996</v>
      </c>
      <c r="AE76" s="213">
        <f t="shared" si="31"/>
        <v>0.42299999999999999</v>
      </c>
      <c r="AF76" s="213">
        <f t="shared" si="31"/>
        <v>0.46299999999999997</v>
      </c>
      <c r="AG76" s="213">
        <f t="shared" si="31"/>
        <v>0.45700000000000002</v>
      </c>
      <c r="AH76" s="213">
        <f t="shared" si="31"/>
        <v>0.39850000000000002</v>
      </c>
      <c r="AI76" s="213">
        <f t="shared" si="31"/>
        <v>0.4375</v>
      </c>
      <c r="AJ76" s="213">
        <f t="shared" si="31"/>
        <v>0.4425</v>
      </c>
      <c r="AK76" s="213">
        <f t="shared" si="31"/>
        <v>0.42749999999999999</v>
      </c>
      <c r="AL76" s="213">
        <f t="shared" si="31"/>
        <v>0.41899999999999998</v>
      </c>
      <c r="AM76" s="213">
        <f t="shared" si="31"/>
        <v>0.41799999999999998</v>
      </c>
      <c r="AN76" s="213">
        <f t="shared" ref="AN76" si="32">((AN5+AN7+AN8+AN13+AN17+AN21+AN32+AN36+AN37+AN39+AN41+AN49+AN54+AN57+AN61+AN62+AN65+AN69+AN70+AN72)/20)/100</f>
        <v>0.54818571428571428</v>
      </c>
      <c r="AO76" s="113">
        <f>((AO5+AO7+AO8+AO13+AO17+AO21+AO32+AO36+AO37+AO39+AO41+AO49+AO54+AO57+AO61+AO62+AO65+AO69+AO70+AO72)/20)</f>
        <v>0.54818571428571428</v>
      </c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</row>
    <row r="77" spans="1:65" ht="18.75" x14ac:dyDescent="0.3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4"/>
    </row>
    <row r="78" spans="1:65" ht="20.25" x14ac:dyDescent="0.3">
      <c r="C78" s="55"/>
      <c r="D78" s="55"/>
      <c r="E78" s="55"/>
      <c r="F78" s="55"/>
      <c r="G78" s="55"/>
      <c r="H78" s="55"/>
      <c r="I78" s="55"/>
      <c r="J78" s="55"/>
      <c r="K78" s="55"/>
      <c r="L78" s="55"/>
    </row>
  </sheetData>
  <mergeCells count="25">
    <mergeCell ref="A52:A57"/>
    <mergeCell ref="A60:A65"/>
    <mergeCell ref="A68:A72"/>
    <mergeCell ref="A4:A9"/>
    <mergeCell ref="A12:A17"/>
    <mergeCell ref="A20:A25"/>
    <mergeCell ref="A28:A33"/>
    <mergeCell ref="A36:A41"/>
    <mergeCell ref="A44:A49"/>
    <mergeCell ref="AO2:AO3"/>
    <mergeCell ref="B1:AN1"/>
    <mergeCell ref="E2:L2"/>
    <mergeCell ref="M2:S2"/>
    <mergeCell ref="T2:Y2"/>
    <mergeCell ref="Z2:AD2"/>
    <mergeCell ref="AE2:AM2"/>
    <mergeCell ref="D44:D49"/>
    <mergeCell ref="D52:D57"/>
    <mergeCell ref="D60:D65"/>
    <mergeCell ref="D68:D72"/>
    <mergeCell ref="D4:D9"/>
    <mergeCell ref="D12:D17"/>
    <mergeCell ref="D20:D25"/>
    <mergeCell ref="D28:D33"/>
    <mergeCell ref="D36:D41"/>
  </mergeCells>
  <phoneticPr fontId="3" type="noConversion"/>
  <hyperlinks>
    <hyperlink ref="C36" r:id="rId1" display="https://schoolpay.by/school/pupil/1482346"/>
    <hyperlink ref="C44" r:id="rId2" display="https://schoolpay.by/school/pupil/1482339"/>
    <hyperlink ref="C45" r:id="rId3" display="https://schoolpay.by/school/pupil/1482356"/>
    <hyperlink ref="C47" r:id="rId4" display="https://schoolpay.by/school/pupil/1482336"/>
  </hyperlinks>
  <pageMargins left="0" right="0" top="0.74803149606299213" bottom="0.74803149606299213" header="0.31496062992125984" footer="0.31496062992125984"/>
  <pageSetup paperSize="9" orientation="landscape" verticalDpi="120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topLeftCell="B1" workbookViewId="0">
      <selection activeCell="B2" sqref="B2"/>
    </sheetView>
  </sheetViews>
  <sheetFormatPr defaultRowHeight="12.75" x14ac:dyDescent="0.2"/>
  <cols>
    <col min="2" max="2" width="46" customWidth="1"/>
    <col min="3" max="3" width="6.85546875" customWidth="1"/>
    <col min="4" max="9" width="14.28515625" customWidth="1"/>
    <col min="10" max="10" width="13" customWidth="1"/>
  </cols>
  <sheetData>
    <row r="1" spans="1:10" ht="34.15" customHeight="1" x14ac:dyDescent="0.25">
      <c r="B1" s="261" t="s">
        <v>125</v>
      </c>
      <c r="C1" s="261"/>
      <c r="D1" s="261"/>
      <c r="E1" s="261"/>
      <c r="F1" s="261"/>
      <c r="G1" s="261"/>
      <c r="H1" s="261"/>
      <c r="I1" s="261"/>
      <c r="J1" s="26"/>
    </row>
    <row r="2" spans="1:10" ht="180" customHeight="1" thickBot="1" x14ac:dyDescent="0.3">
      <c r="B2" s="13" t="s">
        <v>6</v>
      </c>
      <c r="C2" s="13"/>
      <c r="D2" s="16" t="s">
        <v>119</v>
      </c>
      <c r="E2" s="16" t="s">
        <v>120</v>
      </c>
      <c r="F2" s="16" t="s">
        <v>121</v>
      </c>
      <c r="G2" s="16" t="s">
        <v>122</v>
      </c>
      <c r="H2" s="16" t="s">
        <v>123</v>
      </c>
      <c r="I2" s="16" t="s">
        <v>124</v>
      </c>
      <c r="J2" s="27" t="s">
        <v>136</v>
      </c>
    </row>
    <row r="3" spans="1:10" ht="15.75" x14ac:dyDescent="0.25">
      <c r="A3" s="290" t="s">
        <v>206</v>
      </c>
      <c r="B3" s="72" t="s">
        <v>151</v>
      </c>
      <c r="C3" s="262" t="s">
        <v>219</v>
      </c>
      <c r="D3" s="1">
        <v>50</v>
      </c>
      <c r="E3" s="1">
        <v>90</v>
      </c>
      <c r="F3" s="1">
        <v>25</v>
      </c>
      <c r="G3" s="1">
        <v>85</v>
      </c>
      <c r="H3" s="1">
        <v>50</v>
      </c>
      <c r="I3" s="1">
        <v>50</v>
      </c>
      <c r="J3" s="209">
        <f t="shared" ref="J3:J8" si="0">AVERAGE(D3:I3)/100</f>
        <v>0.58333333333333337</v>
      </c>
    </row>
    <row r="4" spans="1:10" ht="15.75" x14ac:dyDescent="0.25">
      <c r="A4" s="291"/>
      <c r="B4" s="89" t="s">
        <v>152</v>
      </c>
      <c r="C4" s="263"/>
      <c r="D4" s="1">
        <v>50</v>
      </c>
      <c r="E4" s="1">
        <v>80</v>
      </c>
      <c r="F4" s="1">
        <v>55</v>
      </c>
      <c r="G4" s="1">
        <v>75</v>
      </c>
      <c r="H4" s="1">
        <v>50</v>
      </c>
      <c r="I4" s="1">
        <v>50</v>
      </c>
      <c r="J4" s="209">
        <f t="shared" si="0"/>
        <v>0.6</v>
      </c>
    </row>
    <row r="5" spans="1:10" ht="15.75" x14ac:dyDescent="0.25">
      <c r="A5" s="291"/>
      <c r="B5" s="89" t="s">
        <v>153</v>
      </c>
      <c r="C5" s="263"/>
      <c r="D5" s="1">
        <v>50</v>
      </c>
      <c r="E5" s="1">
        <v>70</v>
      </c>
      <c r="F5" s="1">
        <v>34</v>
      </c>
      <c r="G5" s="1">
        <v>25</v>
      </c>
      <c r="H5" s="1">
        <v>70</v>
      </c>
      <c r="I5" s="1">
        <v>60</v>
      </c>
      <c r="J5" s="209">
        <f t="shared" si="0"/>
        <v>0.51500000000000001</v>
      </c>
    </row>
    <row r="6" spans="1:10" ht="15.75" x14ac:dyDescent="0.25">
      <c r="A6" s="291"/>
      <c r="B6" s="89" t="s">
        <v>154</v>
      </c>
      <c r="C6" s="263"/>
      <c r="D6" s="1">
        <v>50</v>
      </c>
      <c r="E6" s="1">
        <v>65</v>
      </c>
      <c r="F6" s="1">
        <v>56</v>
      </c>
      <c r="G6" s="1">
        <v>50</v>
      </c>
      <c r="H6" s="1">
        <v>70</v>
      </c>
      <c r="I6" s="1">
        <v>60</v>
      </c>
      <c r="J6" s="209">
        <f t="shared" si="0"/>
        <v>0.58499999999999996</v>
      </c>
    </row>
    <row r="7" spans="1:10" ht="15.75" x14ac:dyDescent="0.25">
      <c r="A7" s="291"/>
      <c r="B7" s="89" t="s">
        <v>155</v>
      </c>
      <c r="C7" s="263"/>
      <c r="D7" s="1">
        <v>50</v>
      </c>
      <c r="E7" s="1">
        <v>88</v>
      </c>
      <c r="F7" s="1">
        <v>55</v>
      </c>
      <c r="G7" s="1">
        <v>50</v>
      </c>
      <c r="H7" s="1">
        <v>70</v>
      </c>
      <c r="I7" s="1">
        <v>70</v>
      </c>
      <c r="J7" s="209">
        <f t="shared" si="0"/>
        <v>0.63833333333333331</v>
      </c>
    </row>
    <row r="8" spans="1:10" ht="16.5" thickBot="1" x14ac:dyDescent="0.3">
      <c r="A8" s="292"/>
      <c r="B8" s="89" t="s">
        <v>156</v>
      </c>
      <c r="C8" s="264"/>
      <c r="D8" s="1">
        <v>50</v>
      </c>
      <c r="E8" s="1">
        <v>76</v>
      </c>
      <c r="F8" s="1">
        <v>55</v>
      </c>
      <c r="G8" s="1">
        <v>30</v>
      </c>
      <c r="H8" s="1">
        <v>70</v>
      </c>
      <c r="I8" s="1">
        <v>70</v>
      </c>
      <c r="J8" s="209">
        <f t="shared" si="0"/>
        <v>0.58499999999999996</v>
      </c>
    </row>
    <row r="9" spans="1:10" ht="15.75" x14ac:dyDescent="0.25">
      <c r="A9" s="83"/>
      <c r="B9" s="237" t="s">
        <v>211</v>
      </c>
      <c r="C9" s="41"/>
      <c r="D9" s="92">
        <f t="shared" ref="D9:I9" si="1">AVERAGE(D3:D8)/100</f>
        <v>0.5</v>
      </c>
      <c r="E9" s="92">
        <f t="shared" si="1"/>
        <v>0.78166666666666673</v>
      </c>
      <c r="F9" s="92">
        <f t="shared" si="1"/>
        <v>0.46666666666666662</v>
      </c>
      <c r="G9" s="92">
        <f t="shared" si="1"/>
        <v>0.52500000000000002</v>
      </c>
      <c r="H9" s="92">
        <f t="shared" si="1"/>
        <v>0.6333333333333333</v>
      </c>
      <c r="I9" s="92">
        <f t="shared" si="1"/>
        <v>0.6</v>
      </c>
      <c r="J9" s="209">
        <f>AVERAGE(J3:J8)</f>
        <v>0.58444444444444443</v>
      </c>
    </row>
    <row r="10" spans="1:10" ht="16.5" thickBot="1" x14ac:dyDescent="0.3">
      <c r="A10" s="83"/>
      <c r="B10" s="238" t="s">
        <v>213</v>
      </c>
      <c r="C10" s="41"/>
      <c r="D10" s="76">
        <f t="shared" ref="D10:I10" si="2">AVERAGE(D4,D6,D7)/100</f>
        <v>0.5</v>
      </c>
      <c r="E10" s="76">
        <f t="shared" si="2"/>
        <v>0.77666666666666673</v>
      </c>
      <c r="F10" s="76">
        <f t="shared" si="2"/>
        <v>0.55333333333333334</v>
      </c>
      <c r="G10" s="76">
        <f t="shared" si="2"/>
        <v>0.58333333333333337</v>
      </c>
      <c r="H10" s="76">
        <f t="shared" si="2"/>
        <v>0.6333333333333333</v>
      </c>
      <c r="I10" s="76">
        <f t="shared" si="2"/>
        <v>0.6</v>
      </c>
      <c r="J10" s="210">
        <f>AVERAGE(J4,J6,J7)</f>
        <v>0.60777777777777775</v>
      </c>
    </row>
    <row r="11" spans="1:10" ht="15.75" x14ac:dyDescent="0.25">
      <c r="A11" s="290" t="s">
        <v>198</v>
      </c>
      <c r="B11" s="89" t="s">
        <v>157</v>
      </c>
      <c r="C11" s="262" t="s">
        <v>219</v>
      </c>
      <c r="D11" s="1">
        <v>30</v>
      </c>
      <c r="E11" s="1">
        <v>50</v>
      </c>
      <c r="F11" s="37">
        <v>25</v>
      </c>
      <c r="G11" s="37">
        <v>85</v>
      </c>
      <c r="H11" s="37">
        <v>50</v>
      </c>
      <c r="I11" s="37">
        <v>50</v>
      </c>
      <c r="J11" s="209">
        <f t="shared" ref="J11:J30" si="3">AVERAGE(D11:I11)/100</f>
        <v>0.48333333333333334</v>
      </c>
    </row>
    <row r="12" spans="1:10" ht="15.75" x14ac:dyDescent="0.25">
      <c r="A12" s="291"/>
      <c r="B12" s="89" t="s">
        <v>162</v>
      </c>
      <c r="C12" s="263"/>
      <c r="D12" s="38">
        <v>40</v>
      </c>
      <c r="E12" s="38">
        <v>60</v>
      </c>
      <c r="F12" s="40">
        <v>55</v>
      </c>
      <c r="G12" s="40">
        <v>75</v>
      </c>
      <c r="H12" s="40">
        <v>50</v>
      </c>
      <c r="I12" s="40">
        <v>50</v>
      </c>
      <c r="J12" s="209">
        <f t="shared" si="3"/>
        <v>0.55000000000000004</v>
      </c>
    </row>
    <row r="13" spans="1:10" ht="15.75" x14ac:dyDescent="0.25">
      <c r="A13" s="291"/>
      <c r="B13" s="89" t="s">
        <v>158</v>
      </c>
      <c r="C13" s="263"/>
      <c r="D13" s="38">
        <v>30</v>
      </c>
      <c r="E13" s="38">
        <v>70</v>
      </c>
      <c r="F13" s="40">
        <v>34</v>
      </c>
      <c r="G13" s="40">
        <v>25</v>
      </c>
      <c r="H13" s="40">
        <v>70</v>
      </c>
      <c r="I13" s="40">
        <v>60</v>
      </c>
      <c r="J13" s="209">
        <f t="shared" si="3"/>
        <v>0.48166666666666663</v>
      </c>
    </row>
    <row r="14" spans="1:10" ht="15.75" x14ac:dyDescent="0.25">
      <c r="A14" s="291"/>
      <c r="B14" s="89" t="s">
        <v>159</v>
      </c>
      <c r="C14" s="263"/>
      <c r="D14" s="38">
        <v>50</v>
      </c>
      <c r="E14" s="38">
        <v>65</v>
      </c>
      <c r="F14" s="40">
        <v>56</v>
      </c>
      <c r="G14" s="40">
        <v>50</v>
      </c>
      <c r="H14" s="40">
        <v>70</v>
      </c>
      <c r="I14" s="40">
        <v>60</v>
      </c>
      <c r="J14" s="209">
        <f t="shared" si="3"/>
        <v>0.58499999999999996</v>
      </c>
    </row>
    <row r="15" spans="1:10" ht="15.75" x14ac:dyDescent="0.25">
      <c r="A15" s="291"/>
      <c r="B15" s="89" t="s">
        <v>160</v>
      </c>
      <c r="C15" s="263"/>
      <c r="D15" s="38">
        <v>30</v>
      </c>
      <c r="E15" s="38">
        <v>88</v>
      </c>
      <c r="F15" s="40">
        <v>55</v>
      </c>
      <c r="G15" s="40">
        <v>50</v>
      </c>
      <c r="H15" s="40">
        <v>70</v>
      </c>
      <c r="I15" s="40">
        <v>70</v>
      </c>
      <c r="J15" s="209">
        <f t="shared" si="3"/>
        <v>0.60499999999999998</v>
      </c>
    </row>
    <row r="16" spans="1:10" ht="16.5" thickBot="1" x14ac:dyDescent="0.3">
      <c r="A16" s="292"/>
      <c r="B16" s="89" t="s">
        <v>161</v>
      </c>
      <c r="C16" s="264"/>
      <c r="D16" s="38">
        <v>30</v>
      </c>
      <c r="E16" s="38">
        <v>76</v>
      </c>
      <c r="F16" s="40">
        <v>55</v>
      </c>
      <c r="G16" s="40">
        <v>30</v>
      </c>
      <c r="H16" s="40">
        <v>70</v>
      </c>
      <c r="I16" s="40">
        <v>70</v>
      </c>
      <c r="J16" s="209">
        <f t="shared" si="3"/>
        <v>0.55166666666666664</v>
      </c>
    </row>
    <row r="17" spans="1:10" ht="15.75" x14ac:dyDescent="0.25">
      <c r="A17" s="83"/>
      <c r="B17" s="237" t="s">
        <v>211</v>
      </c>
      <c r="C17" s="41"/>
      <c r="D17" s="92">
        <f t="shared" ref="D17:I17" si="4">AVERAGE(D11:D16)/100</f>
        <v>0.35</v>
      </c>
      <c r="E17" s="92">
        <f t="shared" si="4"/>
        <v>0.68166666666666675</v>
      </c>
      <c r="F17" s="92">
        <f t="shared" si="4"/>
        <v>0.46666666666666662</v>
      </c>
      <c r="G17" s="92">
        <f t="shared" si="4"/>
        <v>0.52500000000000002</v>
      </c>
      <c r="H17" s="92">
        <f t="shared" si="4"/>
        <v>0.6333333333333333</v>
      </c>
      <c r="I17" s="92">
        <f t="shared" si="4"/>
        <v>0.6</v>
      </c>
      <c r="J17" s="209">
        <f>AVERAGE(J11:J16)</f>
        <v>0.5427777777777778</v>
      </c>
    </row>
    <row r="18" spans="1:10" ht="16.5" thickBot="1" x14ac:dyDescent="0.3">
      <c r="A18" s="83"/>
      <c r="B18" s="238" t="s">
        <v>214</v>
      </c>
      <c r="C18" s="41"/>
      <c r="D18" s="77">
        <f t="shared" ref="D18:I18" si="5">AVERAGE(D12,D16)/100</f>
        <v>0.35</v>
      </c>
      <c r="E18" s="77">
        <f t="shared" si="5"/>
        <v>0.68</v>
      </c>
      <c r="F18" s="77">
        <f t="shared" si="5"/>
        <v>0.55000000000000004</v>
      </c>
      <c r="G18" s="77">
        <f t="shared" si="5"/>
        <v>0.52500000000000002</v>
      </c>
      <c r="H18" s="77">
        <f t="shared" si="5"/>
        <v>0.6</v>
      </c>
      <c r="I18" s="77">
        <f t="shared" si="5"/>
        <v>0.6</v>
      </c>
      <c r="J18" s="210">
        <f>AVERAGE(J12,J16)</f>
        <v>0.55083333333333329</v>
      </c>
    </row>
    <row r="19" spans="1:10" ht="15.75" x14ac:dyDescent="0.25">
      <c r="A19" s="290" t="s">
        <v>199</v>
      </c>
      <c r="B19" s="199" t="s">
        <v>163</v>
      </c>
      <c r="C19" s="262" t="s">
        <v>220</v>
      </c>
      <c r="D19" s="1">
        <v>40</v>
      </c>
      <c r="E19" s="1">
        <v>50</v>
      </c>
      <c r="F19" s="1">
        <v>45</v>
      </c>
      <c r="G19" s="1">
        <v>55</v>
      </c>
      <c r="H19" s="1">
        <v>55</v>
      </c>
      <c r="I19" s="1">
        <v>60</v>
      </c>
      <c r="J19" s="209">
        <f t="shared" si="3"/>
        <v>0.5083333333333333</v>
      </c>
    </row>
    <row r="20" spans="1:10" ht="15.75" x14ac:dyDescent="0.25">
      <c r="A20" s="291"/>
      <c r="B20" s="89" t="s">
        <v>164</v>
      </c>
      <c r="C20" s="263"/>
      <c r="D20" s="1">
        <v>50</v>
      </c>
      <c r="E20" s="37">
        <v>80</v>
      </c>
      <c r="F20" s="37">
        <v>55</v>
      </c>
      <c r="G20" s="37">
        <v>75</v>
      </c>
      <c r="H20" s="37">
        <v>50</v>
      </c>
      <c r="I20" s="37">
        <v>50</v>
      </c>
      <c r="J20" s="209">
        <f t="shared" si="3"/>
        <v>0.6</v>
      </c>
    </row>
    <row r="21" spans="1:10" ht="15.75" x14ac:dyDescent="0.25">
      <c r="A21" s="291"/>
      <c r="B21" s="89" t="s">
        <v>165</v>
      </c>
      <c r="C21" s="263"/>
      <c r="D21" s="38">
        <v>40</v>
      </c>
      <c r="E21" s="40">
        <v>50</v>
      </c>
      <c r="F21" s="40">
        <v>40</v>
      </c>
      <c r="G21" s="40">
        <v>50</v>
      </c>
      <c r="H21" s="40">
        <v>50</v>
      </c>
      <c r="I21" s="40">
        <v>40</v>
      </c>
      <c r="J21" s="209">
        <f t="shared" si="3"/>
        <v>0.45</v>
      </c>
    </row>
    <row r="22" spans="1:10" ht="15.75" x14ac:dyDescent="0.25">
      <c r="A22" s="291"/>
      <c r="B22" s="89" t="s">
        <v>166</v>
      </c>
      <c r="C22" s="263"/>
      <c r="D22" s="38">
        <v>50</v>
      </c>
      <c r="E22" s="40">
        <v>50</v>
      </c>
      <c r="F22" s="40">
        <v>40</v>
      </c>
      <c r="G22" s="40">
        <v>50</v>
      </c>
      <c r="H22" s="40">
        <v>50</v>
      </c>
      <c r="I22" s="40">
        <v>40</v>
      </c>
      <c r="J22" s="209">
        <f t="shared" si="3"/>
        <v>0.46666666666666662</v>
      </c>
    </row>
    <row r="23" spans="1:10" ht="15.75" x14ac:dyDescent="0.25">
      <c r="A23" s="291"/>
      <c r="B23" s="89" t="s">
        <v>167</v>
      </c>
      <c r="C23" s="263"/>
      <c r="D23" s="1">
        <v>50</v>
      </c>
      <c r="E23" s="37">
        <v>80</v>
      </c>
      <c r="F23" s="37">
        <v>55</v>
      </c>
      <c r="G23" s="37">
        <v>75</v>
      </c>
      <c r="H23" s="37">
        <v>50</v>
      </c>
      <c r="I23" s="37">
        <v>50</v>
      </c>
      <c r="J23" s="209">
        <f t="shared" si="3"/>
        <v>0.6</v>
      </c>
    </row>
    <row r="24" spans="1:10" ht="16.5" thickBot="1" x14ac:dyDescent="0.3">
      <c r="A24" s="292"/>
      <c r="B24" s="89" t="s">
        <v>168</v>
      </c>
      <c r="C24" s="264"/>
      <c r="D24" s="1">
        <v>30</v>
      </c>
      <c r="E24" s="37">
        <v>50</v>
      </c>
      <c r="F24" s="37">
        <v>25</v>
      </c>
      <c r="G24" s="37">
        <v>85</v>
      </c>
      <c r="H24" s="37">
        <v>50</v>
      </c>
      <c r="I24" s="37">
        <v>50</v>
      </c>
      <c r="J24" s="209">
        <f t="shared" si="3"/>
        <v>0.48333333333333334</v>
      </c>
    </row>
    <row r="25" spans="1:10" ht="15.75" x14ac:dyDescent="0.25">
      <c r="A25" s="83"/>
      <c r="B25" s="237" t="s">
        <v>211</v>
      </c>
      <c r="C25" s="41"/>
      <c r="D25" s="92">
        <f t="shared" ref="D25:I25" si="6">AVERAGE(D19:D24)/100</f>
        <v>0.43333333333333335</v>
      </c>
      <c r="E25" s="92">
        <f t="shared" si="6"/>
        <v>0.6</v>
      </c>
      <c r="F25" s="92">
        <f t="shared" si="6"/>
        <v>0.43333333333333335</v>
      </c>
      <c r="G25" s="92">
        <f t="shared" si="6"/>
        <v>0.65</v>
      </c>
      <c r="H25" s="92">
        <f t="shared" si="6"/>
        <v>0.5083333333333333</v>
      </c>
      <c r="I25" s="92">
        <f t="shared" si="6"/>
        <v>0.48333333333333334</v>
      </c>
      <c r="J25" s="209">
        <f>AVERAGE(J19:J24)</f>
        <v>0.5180555555555556</v>
      </c>
    </row>
    <row r="26" spans="1:10" ht="16.5" thickBot="1" x14ac:dyDescent="0.3">
      <c r="A26" s="83"/>
      <c r="B26" s="238" t="s">
        <v>212</v>
      </c>
      <c r="C26" s="41"/>
      <c r="D26" s="76">
        <f t="shared" ref="D26:I26" si="7">AVERAGE(D20)/100</f>
        <v>0.5</v>
      </c>
      <c r="E26" s="76">
        <f t="shared" si="7"/>
        <v>0.8</v>
      </c>
      <c r="F26" s="76">
        <f t="shared" si="7"/>
        <v>0.55000000000000004</v>
      </c>
      <c r="G26" s="76">
        <f t="shared" si="7"/>
        <v>0.75</v>
      </c>
      <c r="H26" s="76">
        <f t="shared" si="7"/>
        <v>0.5</v>
      </c>
      <c r="I26" s="76">
        <f t="shared" si="7"/>
        <v>0.5</v>
      </c>
      <c r="J26" s="210">
        <f>AVERAGE(J20)</f>
        <v>0.6</v>
      </c>
    </row>
    <row r="27" spans="1:10" ht="15.75" x14ac:dyDescent="0.25">
      <c r="A27" s="290" t="s">
        <v>200</v>
      </c>
      <c r="B27" s="89" t="s">
        <v>169</v>
      </c>
      <c r="C27" s="262" t="s">
        <v>220</v>
      </c>
      <c r="D27" s="1">
        <v>90</v>
      </c>
      <c r="E27" s="1">
        <v>90</v>
      </c>
      <c r="F27" s="1">
        <v>30</v>
      </c>
      <c r="G27" s="1">
        <v>80</v>
      </c>
      <c r="H27" s="1">
        <v>80</v>
      </c>
      <c r="I27" s="37">
        <v>50</v>
      </c>
      <c r="J27" s="209">
        <f t="shared" si="3"/>
        <v>0.7</v>
      </c>
    </row>
    <row r="28" spans="1:10" ht="15.75" x14ac:dyDescent="0.25">
      <c r="A28" s="291"/>
      <c r="B28" s="89" t="s">
        <v>170</v>
      </c>
      <c r="C28" s="263"/>
      <c r="D28" s="1">
        <v>80</v>
      </c>
      <c r="E28" s="1">
        <v>80</v>
      </c>
      <c r="F28" s="1">
        <v>40</v>
      </c>
      <c r="G28" s="1">
        <v>60</v>
      </c>
      <c r="H28" s="1">
        <v>60</v>
      </c>
      <c r="I28" s="40">
        <v>30</v>
      </c>
      <c r="J28" s="209">
        <f t="shared" si="3"/>
        <v>0.58333333333333337</v>
      </c>
    </row>
    <row r="29" spans="1:10" ht="15.75" x14ac:dyDescent="0.25">
      <c r="A29" s="291"/>
      <c r="B29" s="89" t="s">
        <v>171</v>
      </c>
      <c r="C29" s="263"/>
      <c r="D29" s="1">
        <v>80</v>
      </c>
      <c r="E29" s="1">
        <v>80</v>
      </c>
      <c r="F29" s="1">
        <v>40</v>
      </c>
      <c r="G29" s="1">
        <v>30</v>
      </c>
      <c r="H29" s="1">
        <v>30</v>
      </c>
      <c r="I29" s="40">
        <v>90</v>
      </c>
      <c r="J29" s="209">
        <f t="shared" si="3"/>
        <v>0.58333333333333337</v>
      </c>
    </row>
    <row r="30" spans="1:10" ht="15.75" x14ac:dyDescent="0.25">
      <c r="A30" s="291"/>
      <c r="B30" s="89" t="s">
        <v>172</v>
      </c>
      <c r="C30" s="263"/>
      <c r="D30" s="1">
        <v>40</v>
      </c>
      <c r="E30" s="1">
        <v>60</v>
      </c>
      <c r="F30" s="1">
        <v>20</v>
      </c>
      <c r="G30" s="1">
        <v>20</v>
      </c>
      <c r="H30" s="1">
        <v>20</v>
      </c>
      <c r="I30" s="40">
        <v>60</v>
      </c>
      <c r="J30" s="209">
        <f t="shared" si="3"/>
        <v>0.36666666666666664</v>
      </c>
    </row>
    <row r="31" spans="1:10" ht="15.75" x14ac:dyDescent="0.25">
      <c r="A31" s="291"/>
      <c r="B31" s="89" t="s">
        <v>173</v>
      </c>
      <c r="C31" s="263"/>
      <c r="D31" s="1">
        <v>80</v>
      </c>
      <c r="E31" s="1">
        <v>80</v>
      </c>
      <c r="F31" s="1">
        <v>60</v>
      </c>
      <c r="G31" s="1">
        <v>60</v>
      </c>
      <c r="H31" s="1">
        <v>70</v>
      </c>
      <c r="I31" s="40">
        <v>70</v>
      </c>
      <c r="J31" s="209">
        <f t="shared" ref="J31:J64" si="8">AVERAGE(D31:I31)/100</f>
        <v>0.7</v>
      </c>
    </row>
    <row r="32" spans="1:10" ht="16.5" thickBot="1" x14ac:dyDescent="0.3">
      <c r="A32" s="292"/>
      <c r="B32" s="89" t="s">
        <v>174</v>
      </c>
      <c r="C32" s="264"/>
      <c r="D32" s="1">
        <v>80</v>
      </c>
      <c r="E32" s="1">
        <v>80</v>
      </c>
      <c r="F32" s="1">
        <v>60</v>
      </c>
      <c r="G32" s="1">
        <v>80</v>
      </c>
      <c r="H32" s="1">
        <v>70</v>
      </c>
      <c r="I32" s="40">
        <v>80</v>
      </c>
      <c r="J32" s="209">
        <f t="shared" si="8"/>
        <v>0.75</v>
      </c>
    </row>
    <row r="33" spans="1:10" ht="15.75" x14ac:dyDescent="0.25">
      <c r="A33" s="83"/>
      <c r="B33" s="237" t="s">
        <v>211</v>
      </c>
      <c r="C33" s="151"/>
      <c r="D33" s="92">
        <f t="shared" ref="D33:I33" si="9">AVERAGE(D27:D32)/100</f>
        <v>0.75</v>
      </c>
      <c r="E33" s="92">
        <f t="shared" si="9"/>
        <v>0.78333333333333333</v>
      </c>
      <c r="F33" s="92">
        <f t="shared" si="9"/>
        <v>0.41666666666666663</v>
      </c>
      <c r="G33" s="92">
        <f t="shared" si="9"/>
        <v>0.55000000000000004</v>
      </c>
      <c r="H33" s="92">
        <f t="shared" si="9"/>
        <v>0.55000000000000004</v>
      </c>
      <c r="I33" s="92">
        <f t="shared" si="9"/>
        <v>0.6333333333333333</v>
      </c>
      <c r="J33" s="209">
        <f>AVERAGE(J27:J32)</f>
        <v>0.61388888888888893</v>
      </c>
    </row>
    <row r="34" spans="1:10" ht="16.5" thickBot="1" x14ac:dyDescent="0.3">
      <c r="A34" s="83"/>
      <c r="B34" s="238" t="s">
        <v>212</v>
      </c>
      <c r="C34" s="151"/>
      <c r="D34" s="78">
        <f t="shared" ref="D34:I34" si="10">AVERAGE(D31)/100</f>
        <v>0.8</v>
      </c>
      <c r="E34" s="78">
        <f t="shared" si="10"/>
        <v>0.8</v>
      </c>
      <c r="F34" s="78">
        <f t="shared" si="10"/>
        <v>0.6</v>
      </c>
      <c r="G34" s="78">
        <f t="shared" si="10"/>
        <v>0.6</v>
      </c>
      <c r="H34" s="78">
        <f t="shared" si="10"/>
        <v>0.7</v>
      </c>
      <c r="I34" s="78">
        <f t="shared" si="10"/>
        <v>0.7</v>
      </c>
      <c r="J34" s="211">
        <f>AVERAGE(J31)</f>
        <v>0.7</v>
      </c>
    </row>
    <row r="35" spans="1:10" ht="15.75" x14ac:dyDescent="0.25">
      <c r="A35" s="290" t="s">
        <v>209</v>
      </c>
      <c r="B35" s="200" t="s">
        <v>139</v>
      </c>
      <c r="C35" s="262" t="s">
        <v>221</v>
      </c>
      <c r="D35" s="1">
        <v>90</v>
      </c>
      <c r="E35" s="37">
        <v>70</v>
      </c>
      <c r="F35" s="37">
        <v>100</v>
      </c>
      <c r="G35" s="37">
        <v>100</v>
      </c>
      <c r="H35" s="37">
        <v>100</v>
      </c>
      <c r="I35" s="37">
        <v>50</v>
      </c>
      <c r="J35" s="209">
        <f t="shared" si="8"/>
        <v>0.85</v>
      </c>
    </row>
    <row r="36" spans="1:10" ht="15.75" x14ac:dyDescent="0.25">
      <c r="A36" s="291"/>
      <c r="B36" s="89" t="s">
        <v>140</v>
      </c>
      <c r="C36" s="263"/>
      <c r="D36" s="38">
        <v>100</v>
      </c>
      <c r="E36" s="40">
        <v>80</v>
      </c>
      <c r="F36" s="40">
        <v>100</v>
      </c>
      <c r="G36" s="40">
        <v>70</v>
      </c>
      <c r="H36" s="40">
        <v>80</v>
      </c>
      <c r="I36" s="40">
        <v>60</v>
      </c>
      <c r="J36" s="209">
        <f t="shared" si="8"/>
        <v>0.81666666666666676</v>
      </c>
    </row>
    <row r="37" spans="1:10" ht="15.75" x14ac:dyDescent="0.25">
      <c r="A37" s="291"/>
      <c r="B37" s="89" t="s">
        <v>141</v>
      </c>
      <c r="C37" s="263"/>
      <c r="D37" s="38">
        <v>70</v>
      </c>
      <c r="E37" s="40">
        <v>70</v>
      </c>
      <c r="F37" s="40">
        <v>90</v>
      </c>
      <c r="G37" s="40">
        <v>100</v>
      </c>
      <c r="H37" s="40">
        <v>90</v>
      </c>
      <c r="I37" s="40">
        <v>90</v>
      </c>
      <c r="J37" s="209">
        <f t="shared" si="8"/>
        <v>0.85</v>
      </c>
    </row>
    <row r="38" spans="1:10" ht="15.75" x14ac:dyDescent="0.25">
      <c r="A38" s="291"/>
      <c r="B38" s="89" t="s">
        <v>142</v>
      </c>
      <c r="C38" s="263"/>
      <c r="D38" s="38">
        <v>100</v>
      </c>
      <c r="E38" s="40">
        <v>100</v>
      </c>
      <c r="F38" s="40">
        <v>100</v>
      </c>
      <c r="G38" s="40">
        <v>90</v>
      </c>
      <c r="H38" s="40">
        <v>90</v>
      </c>
      <c r="I38" s="40">
        <v>90</v>
      </c>
      <c r="J38" s="209">
        <f t="shared" si="8"/>
        <v>0.95</v>
      </c>
    </row>
    <row r="39" spans="1:10" ht="15.75" x14ac:dyDescent="0.25">
      <c r="A39" s="291"/>
      <c r="B39" s="89" t="s">
        <v>143</v>
      </c>
      <c r="C39" s="263"/>
      <c r="D39" s="38">
        <v>90</v>
      </c>
      <c r="E39" s="40">
        <v>70</v>
      </c>
      <c r="F39" s="40">
        <v>80</v>
      </c>
      <c r="G39" s="40">
        <v>80</v>
      </c>
      <c r="H39" s="40">
        <v>80</v>
      </c>
      <c r="I39" s="40">
        <v>70</v>
      </c>
      <c r="J39" s="209">
        <f t="shared" si="8"/>
        <v>0.78333333333333333</v>
      </c>
    </row>
    <row r="40" spans="1:10" ht="16.5" thickBot="1" x14ac:dyDescent="0.3">
      <c r="A40" s="292"/>
      <c r="B40" s="89" t="s">
        <v>144</v>
      </c>
      <c r="C40" s="264"/>
      <c r="D40" s="38">
        <v>100</v>
      </c>
      <c r="E40" s="40">
        <v>90</v>
      </c>
      <c r="F40" s="40">
        <v>90</v>
      </c>
      <c r="G40" s="40">
        <v>90</v>
      </c>
      <c r="H40" s="40">
        <v>90</v>
      </c>
      <c r="I40" s="40">
        <v>80</v>
      </c>
      <c r="J40" s="209">
        <f t="shared" si="8"/>
        <v>0.9</v>
      </c>
    </row>
    <row r="41" spans="1:10" ht="15.75" x14ac:dyDescent="0.25">
      <c r="A41" s="83"/>
      <c r="B41" s="237" t="s">
        <v>211</v>
      </c>
      <c r="C41" s="41"/>
      <c r="D41" s="93">
        <f t="shared" ref="D41:I41" si="11">AVERAGE(D35:D40)/100</f>
        <v>0.91666666666666674</v>
      </c>
      <c r="E41" s="93">
        <f t="shared" si="11"/>
        <v>0.8</v>
      </c>
      <c r="F41" s="93">
        <f t="shared" si="11"/>
        <v>0.93333333333333324</v>
      </c>
      <c r="G41" s="93">
        <f t="shared" si="11"/>
        <v>0.8833333333333333</v>
      </c>
      <c r="H41" s="93">
        <f t="shared" si="11"/>
        <v>0.8833333333333333</v>
      </c>
      <c r="I41" s="93">
        <f t="shared" si="11"/>
        <v>0.73333333333333328</v>
      </c>
      <c r="J41" s="209">
        <f>AVERAGE(J35:J40)</f>
        <v>0.85833333333333339</v>
      </c>
    </row>
    <row r="42" spans="1:10" ht="16.5" thickBot="1" x14ac:dyDescent="0.3">
      <c r="A42" s="83"/>
      <c r="B42" s="238" t="s">
        <v>215</v>
      </c>
      <c r="C42" s="41"/>
      <c r="D42" s="79">
        <f t="shared" ref="D42:I42" si="12">AVERAGE(D35,D36,D38,D40)/100</f>
        <v>0.97499999999999998</v>
      </c>
      <c r="E42" s="79">
        <f t="shared" si="12"/>
        <v>0.85</v>
      </c>
      <c r="F42" s="79">
        <f t="shared" si="12"/>
        <v>0.97499999999999998</v>
      </c>
      <c r="G42" s="79">
        <f t="shared" si="12"/>
        <v>0.875</v>
      </c>
      <c r="H42" s="79">
        <f t="shared" si="12"/>
        <v>0.9</v>
      </c>
      <c r="I42" s="79">
        <f t="shared" si="12"/>
        <v>0.7</v>
      </c>
      <c r="J42" s="212">
        <f>AVERAGE(J35,J36,J38,J40)</f>
        <v>0.87916666666666665</v>
      </c>
    </row>
    <row r="43" spans="1:10" ht="15.75" x14ac:dyDescent="0.25">
      <c r="A43" s="290" t="s">
        <v>210</v>
      </c>
      <c r="B43" s="200" t="s">
        <v>175</v>
      </c>
      <c r="C43" s="262" t="s">
        <v>221</v>
      </c>
      <c r="D43" s="1">
        <v>80</v>
      </c>
      <c r="E43" s="1">
        <v>70</v>
      </c>
      <c r="F43" s="1">
        <v>80</v>
      </c>
      <c r="G43" s="1">
        <v>85</v>
      </c>
      <c r="H43" s="1">
        <v>30</v>
      </c>
      <c r="I43" s="1">
        <v>40</v>
      </c>
      <c r="J43" s="209">
        <f t="shared" si="8"/>
        <v>0.64166666666666672</v>
      </c>
    </row>
    <row r="44" spans="1:10" ht="15.75" x14ac:dyDescent="0.25">
      <c r="A44" s="291"/>
      <c r="B44" s="200" t="s">
        <v>176</v>
      </c>
      <c r="C44" s="263"/>
      <c r="D44" s="1">
        <v>80</v>
      </c>
      <c r="E44" s="1">
        <v>70</v>
      </c>
      <c r="F44" s="1">
        <v>80</v>
      </c>
      <c r="G44" s="1">
        <v>85</v>
      </c>
      <c r="H44" s="1">
        <v>30</v>
      </c>
      <c r="I44" s="1">
        <v>20</v>
      </c>
      <c r="J44" s="209">
        <f t="shared" si="8"/>
        <v>0.60833333333333339</v>
      </c>
    </row>
    <row r="45" spans="1:10" ht="15.75" x14ac:dyDescent="0.25">
      <c r="A45" s="291"/>
      <c r="B45" s="89" t="s">
        <v>177</v>
      </c>
      <c r="C45" s="263"/>
      <c r="D45" s="1">
        <v>80</v>
      </c>
      <c r="E45" s="1">
        <v>50</v>
      </c>
      <c r="F45" s="1">
        <v>80</v>
      </c>
      <c r="G45" s="1">
        <v>85</v>
      </c>
      <c r="H45" s="1">
        <v>50</v>
      </c>
      <c r="I45" s="1">
        <v>50</v>
      </c>
      <c r="J45" s="209">
        <f t="shared" si="8"/>
        <v>0.65833333333333333</v>
      </c>
    </row>
    <row r="46" spans="1:10" ht="15.75" x14ac:dyDescent="0.25">
      <c r="A46" s="291"/>
      <c r="B46" s="200" t="s">
        <v>178</v>
      </c>
      <c r="C46" s="263"/>
      <c r="D46" s="1">
        <v>80</v>
      </c>
      <c r="E46" s="1">
        <v>70</v>
      </c>
      <c r="F46" s="1">
        <v>80</v>
      </c>
      <c r="G46" s="1">
        <v>85</v>
      </c>
      <c r="H46" s="1">
        <v>30</v>
      </c>
      <c r="I46" s="1">
        <v>20</v>
      </c>
      <c r="J46" s="209">
        <f t="shared" si="8"/>
        <v>0.60833333333333339</v>
      </c>
    </row>
    <row r="47" spans="1:10" ht="15.75" x14ac:dyDescent="0.25">
      <c r="A47" s="291"/>
      <c r="B47" s="89" t="s">
        <v>179</v>
      </c>
      <c r="C47" s="263"/>
      <c r="D47" s="1">
        <v>80</v>
      </c>
      <c r="E47" s="1">
        <v>70</v>
      </c>
      <c r="F47" s="1">
        <v>80</v>
      </c>
      <c r="G47" s="1">
        <v>85</v>
      </c>
      <c r="H47" s="1">
        <v>30</v>
      </c>
      <c r="I47" s="1">
        <v>20</v>
      </c>
      <c r="J47" s="209">
        <f t="shared" si="8"/>
        <v>0.60833333333333339</v>
      </c>
    </row>
    <row r="48" spans="1:10" ht="16.5" thickBot="1" x14ac:dyDescent="0.3">
      <c r="A48" s="292"/>
      <c r="B48" s="89" t="s">
        <v>180</v>
      </c>
      <c r="C48" s="264"/>
      <c r="D48" s="1">
        <v>80</v>
      </c>
      <c r="E48" s="1">
        <v>60</v>
      </c>
      <c r="F48" s="1">
        <v>80</v>
      </c>
      <c r="G48" s="1">
        <v>85</v>
      </c>
      <c r="H48" s="1">
        <v>70</v>
      </c>
      <c r="I48" s="1">
        <v>70</v>
      </c>
      <c r="J48" s="209">
        <f t="shared" si="8"/>
        <v>0.7416666666666667</v>
      </c>
    </row>
    <row r="49" spans="1:10" ht="15.75" x14ac:dyDescent="0.25">
      <c r="A49" s="83"/>
      <c r="B49" s="237" t="s">
        <v>211</v>
      </c>
      <c r="C49" s="127"/>
      <c r="D49" s="101">
        <f t="shared" ref="D49:I49" si="13">AVERAGE(D43:D48)/100</f>
        <v>0.8</v>
      </c>
      <c r="E49" s="101">
        <f t="shared" si="13"/>
        <v>0.65</v>
      </c>
      <c r="F49" s="101">
        <f t="shared" si="13"/>
        <v>0.8</v>
      </c>
      <c r="G49" s="101">
        <f t="shared" si="13"/>
        <v>0.85</v>
      </c>
      <c r="H49" s="101">
        <f t="shared" si="13"/>
        <v>0.4</v>
      </c>
      <c r="I49" s="101">
        <f t="shared" si="13"/>
        <v>0.36666666666666664</v>
      </c>
      <c r="J49" s="209">
        <f>AVERAGE(J43:J48)</f>
        <v>0.64444444444444449</v>
      </c>
    </row>
    <row r="50" spans="1:10" ht="16.5" thickBot="1" x14ac:dyDescent="0.3">
      <c r="A50" s="83"/>
      <c r="B50" s="238" t="s">
        <v>212</v>
      </c>
      <c r="C50" s="127"/>
      <c r="D50" s="80">
        <f t="shared" ref="D50:I50" si="14">AVERAGE(D48)/100</f>
        <v>0.8</v>
      </c>
      <c r="E50" s="80">
        <f t="shared" si="14"/>
        <v>0.6</v>
      </c>
      <c r="F50" s="80">
        <f t="shared" si="14"/>
        <v>0.8</v>
      </c>
      <c r="G50" s="80">
        <f t="shared" si="14"/>
        <v>0.85</v>
      </c>
      <c r="H50" s="80">
        <f t="shared" si="14"/>
        <v>0.7</v>
      </c>
      <c r="I50" s="80">
        <f t="shared" si="14"/>
        <v>0.7</v>
      </c>
      <c r="J50" s="211">
        <f>AVERAGE(J48)</f>
        <v>0.7416666666666667</v>
      </c>
    </row>
    <row r="51" spans="1:10" ht="15.75" x14ac:dyDescent="0.25">
      <c r="A51" s="290" t="s">
        <v>203</v>
      </c>
      <c r="B51" s="89" t="s">
        <v>145</v>
      </c>
      <c r="C51" s="262" t="s">
        <v>222</v>
      </c>
      <c r="D51" s="1">
        <v>60</v>
      </c>
      <c r="E51" s="37">
        <v>50</v>
      </c>
      <c r="F51" s="37">
        <v>60</v>
      </c>
      <c r="G51" s="37">
        <v>50</v>
      </c>
      <c r="H51" s="37">
        <v>60</v>
      </c>
      <c r="I51" s="37">
        <v>40</v>
      </c>
      <c r="J51" s="209">
        <f t="shared" si="8"/>
        <v>0.53333333333333333</v>
      </c>
    </row>
    <row r="52" spans="1:10" ht="15.75" x14ac:dyDescent="0.25">
      <c r="A52" s="291"/>
      <c r="B52" s="89" t="s">
        <v>146</v>
      </c>
      <c r="C52" s="263"/>
      <c r="D52" s="38">
        <v>50</v>
      </c>
      <c r="E52" s="40">
        <v>50</v>
      </c>
      <c r="F52" s="40">
        <v>40</v>
      </c>
      <c r="G52" s="40">
        <v>50</v>
      </c>
      <c r="H52" s="40">
        <v>50</v>
      </c>
      <c r="I52" s="40">
        <v>40</v>
      </c>
      <c r="J52" s="209">
        <f t="shared" si="8"/>
        <v>0.46666666666666662</v>
      </c>
    </row>
    <row r="53" spans="1:10" ht="15.75" x14ac:dyDescent="0.25">
      <c r="A53" s="291"/>
      <c r="B53" s="89" t="s">
        <v>147</v>
      </c>
      <c r="C53" s="263"/>
      <c r="D53" s="38">
        <v>40</v>
      </c>
      <c r="E53" s="40">
        <v>60</v>
      </c>
      <c r="F53" s="40">
        <v>40</v>
      </c>
      <c r="G53" s="40">
        <v>50</v>
      </c>
      <c r="H53" s="40">
        <v>50</v>
      </c>
      <c r="I53" s="40">
        <v>40</v>
      </c>
      <c r="J53" s="209">
        <f t="shared" si="8"/>
        <v>0.46666666666666662</v>
      </c>
    </row>
    <row r="54" spans="1:10" ht="15.75" x14ac:dyDescent="0.25">
      <c r="A54" s="291"/>
      <c r="B54" s="89" t="s">
        <v>149</v>
      </c>
      <c r="C54" s="263"/>
      <c r="D54" s="38">
        <v>40</v>
      </c>
      <c r="E54" s="40">
        <v>50</v>
      </c>
      <c r="F54" s="40">
        <v>40</v>
      </c>
      <c r="G54" s="40">
        <v>50</v>
      </c>
      <c r="H54" s="40">
        <v>50</v>
      </c>
      <c r="I54" s="40">
        <v>40</v>
      </c>
      <c r="J54" s="209">
        <f t="shared" si="8"/>
        <v>0.45</v>
      </c>
    </row>
    <row r="55" spans="1:10" ht="15.75" x14ac:dyDescent="0.25">
      <c r="A55" s="291"/>
      <c r="B55" s="89" t="s">
        <v>150</v>
      </c>
      <c r="C55" s="263"/>
      <c r="D55" s="38">
        <v>40</v>
      </c>
      <c r="E55" s="40">
        <v>50</v>
      </c>
      <c r="F55" s="40">
        <v>40</v>
      </c>
      <c r="G55" s="40">
        <v>50</v>
      </c>
      <c r="H55" s="40">
        <v>50</v>
      </c>
      <c r="I55" s="40">
        <v>40</v>
      </c>
      <c r="J55" s="209">
        <f t="shared" si="8"/>
        <v>0.45</v>
      </c>
    </row>
    <row r="56" spans="1:10" ht="16.5" thickBot="1" x14ac:dyDescent="0.3">
      <c r="A56" s="292"/>
      <c r="B56" s="89" t="s">
        <v>148</v>
      </c>
      <c r="C56" s="264"/>
      <c r="D56" s="38">
        <v>60</v>
      </c>
      <c r="E56" s="40">
        <v>60</v>
      </c>
      <c r="F56" s="40">
        <v>60</v>
      </c>
      <c r="G56" s="40">
        <v>60</v>
      </c>
      <c r="H56" s="40">
        <v>60</v>
      </c>
      <c r="I56" s="40">
        <v>50</v>
      </c>
      <c r="J56" s="209">
        <f t="shared" si="8"/>
        <v>0.58333333333333337</v>
      </c>
    </row>
    <row r="57" spans="1:10" ht="15.75" x14ac:dyDescent="0.25">
      <c r="A57" s="83"/>
      <c r="B57" s="237" t="s">
        <v>211</v>
      </c>
      <c r="C57" s="249"/>
      <c r="D57" s="92">
        <f t="shared" ref="D57:I57" si="15">AVERAGE(D51:D56)/100</f>
        <v>0.48333333333333334</v>
      </c>
      <c r="E57" s="92">
        <f t="shared" si="15"/>
        <v>0.53333333333333333</v>
      </c>
      <c r="F57" s="92">
        <f t="shared" si="15"/>
        <v>0.46666666666666662</v>
      </c>
      <c r="G57" s="92">
        <f t="shared" si="15"/>
        <v>0.51666666666666661</v>
      </c>
      <c r="H57" s="92">
        <f t="shared" si="15"/>
        <v>0.53333333333333333</v>
      </c>
      <c r="I57" s="92">
        <f t="shared" si="15"/>
        <v>0.41666666666666663</v>
      </c>
      <c r="J57" s="209">
        <f>AVERAGE(J51:J56)</f>
        <v>0.4916666666666667</v>
      </c>
    </row>
    <row r="58" spans="1:10" ht="16.5" thickBot="1" x14ac:dyDescent="0.3">
      <c r="A58" s="83"/>
      <c r="B58" s="238" t="s">
        <v>214</v>
      </c>
      <c r="C58" s="41"/>
      <c r="D58" s="79">
        <f t="shared" ref="D58:I58" si="16">AVERAGE(D53,D56)/100</f>
        <v>0.5</v>
      </c>
      <c r="E58" s="79">
        <f t="shared" si="16"/>
        <v>0.6</v>
      </c>
      <c r="F58" s="79">
        <f t="shared" si="16"/>
        <v>0.5</v>
      </c>
      <c r="G58" s="79">
        <f t="shared" si="16"/>
        <v>0.55000000000000004</v>
      </c>
      <c r="H58" s="79">
        <f t="shared" si="16"/>
        <v>0.55000000000000004</v>
      </c>
      <c r="I58" s="79">
        <f t="shared" si="16"/>
        <v>0.45</v>
      </c>
      <c r="J58" s="212">
        <f>AVERAGE(J53,J56)</f>
        <v>0.52500000000000002</v>
      </c>
    </row>
    <row r="59" spans="1:10" ht="15.75" x14ac:dyDescent="0.25">
      <c r="A59" s="290" t="s">
        <v>204</v>
      </c>
      <c r="B59" s="89" t="s">
        <v>181</v>
      </c>
      <c r="C59" s="265" t="s">
        <v>222</v>
      </c>
      <c r="D59" s="1">
        <v>60</v>
      </c>
      <c r="E59" s="37">
        <v>50</v>
      </c>
      <c r="F59" s="37">
        <v>60</v>
      </c>
      <c r="G59" s="37">
        <v>50</v>
      </c>
      <c r="H59" s="37">
        <v>60</v>
      </c>
      <c r="I59" s="37">
        <v>40</v>
      </c>
      <c r="J59" s="209">
        <f>AVERAGE(D59:I59)/100</f>
        <v>0.53333333333333333</v>
      </c>
    </row>
    <row r="60" spans="1:10" ht="15.75" x14ac:dyDescent="0.25">
      <c r="A60" s="291"/>
      <c r="B60" s="89" t="s">
        <v>182</v>
      </c>
      <c r="C60" s="266"/>
      <c r="D60" s="38">
        <v>50</v>
      </c>
      <c r="E60" s="40">
        <v>50</v>
      </c>
      <c r="F60" s="40">
        <v>40</v>
      </c>
      <c r="G60" s="40">
        <v>50</v>
      </c>
      <c r="H60" s="40">
        <v>50</v>
      </c>
      <c r="I60" s="40">
        <v>40</v>
      </c>
      <c r="J60" s="209">
        <f t="shared" si="8"/>
        <v>0.46666666666666662</v>
      </c>
    </row>
    <row r="61" spans="1:10" ht="15.75" x14ac:dyDescent="0.25">
      <c r="A61" s="291"/>
      <c r="B61" s="89" t="s">
        <v>183</v>
      </c>
      <c r="C61" s="266"/>
      <c r="D61" s="38">
        <v>40</v>
      </c>
      <c r="E61" s="40">
        <v>60</v>
      </c>
      <c r="F61" s="40">
        <v>40</v>
      </c>
      <c r="G61" s="40">
        <v>50</v>
      </c>
      <c r="H61" s="40">
        <v>50</v>
      </c>
      <c r="I61" s="40">
        <v>40</v>
      </c>
      <c r="J61" s="209">
        <f t="shared" si="8"/>
        <v>0.46666666666666662</v>
      </c>
    </row>
    <row r="62" spans="1:10" ht="15.75" x14ac:dyDescent="0.25">
      <c r="A62" s="291"/>
      <c r="B62" s="89" t="s">
        <v>184</v>
      </c>
      <c r="C62" s="266"/>
      <c r="D62" s="38">
        <v>40</v>
      </c>
      <c r="E62" s="40">
        <v>50</v>
      </c>
      <c r="F62" s="40">
        <v>40</v>
      </c>
      <c r="G62" s="40">
        <v>50</v>
      </c>
      <c r="H62" s="40">
        <v>50</v>
      </c>
      <c r="I62" s="40">
        <v>40</v>
      </c>
      <c r="J62" s="209">
        <f t="shared" si="8"/>
        <v>0.45</v>
      </c>
    </row>
    <row r="63" spans="1:10" ht="15.75" x14ac:dyDescent="0.25">
      <c r="A63" s="291"/>
      <c r="B63" s="89" t="s">
        <v>185</v>
      </c>
      <c r="C63" s="266"/>
      <c r="D63" s="38">
        <v>40</v>
      </c>
      <c r="E63" s="40">
        <v>50</v>
      </c>
      <c r="F63" s="40">
        <v>40</v>
      </c>
      <c r="G63" s="40">
        <v>50</v>
      </c>
      <c r="H63" s="40">
        <v>50</v>
      </c>
      <c r="I63" s="40">
        <v>40</v>
      </c>
      <c r="J63" s="209">
        <f t="shared" si="8"/>
        <v>0.45</v>
      </c>
    </row>
    <row r="64" spans="1:10" ht="16.5" thickBot="1" x14ac:dyDescent="0.3">
      <c r="A64" s="292"/>
      <c r="B64" s="89" t="s">
        <v>186</v>
      </c>
      <c r="C64" s="267"/>
      <c r="D64" s="38">
        <v>60</v>
      </c>
      <c r="E64" s="40">
        <v>60</v>
      </c>
      <c r="F64" s="40">
        <v>60</v>
      </c>
      <c r="G64" s="40">
        <v>60</v>
      </c>
      <c r="H64" s="40">
        <v>60</v>
      </c>
      <c r="I64" s="40">
        <v>50</v>
      </c>
      <c r="J64" s="209">
        <f t="shared" si="8"/>
        <v>0.58333333333333337</v>
      </c>
    </row>
    <row r="65" spans="1:10" ht="15.75" x14ac:dyDescent="0.25">
      <c r="A65" s="104"/>
      <c r="B65" s="237" t="s">
        <v>211</v>
      </c>
      <c r="C65" s="164"/>
      <c r="D65" s="95">
        <f t="shared" ref="D65:I65" si="17">AVERAGE(D59:D64)/100</f>
        <v>0.48333333333333334</v>
      </c>
      <c r="E65" s="95">
        <f t="shared" si="17"/>
        <v>0.53333333333333333</v>
      </c>
      <c r="F65" s="95">
        <f t="shared" si="17"/>
        <v>0.46666666666666662</v>
      </c>
      <c r="G65" s="95">
        <f t="shared" si="17"/>
        <v>0.51666666666666661</v>
      </c>
      <c r="H65" s="95">
        <f t="shared" si="17"/>
        <v>0.53333333333333333</v>
      </c>
      <c r="I65" s="95">
        <f t="shared" si="17"/>
        <v>0.41666666666666663</v>
      </c>
      <c r="J65" s="209">
        <f>AVERAGE(J59:J64)</f>
        <v>0.4916666666666667</v>
      </c>
    </row>
    <row r="66" spans="1:10" ht="16.5" thickBot="1" x14ac:dyDescent="0.3">
      <c r="A66" s="104"/>
      <c r="B66" s="238" t="s">
        <v>213</v>
      </c>
      <c r="C66" s="164"/>
      <c r="D66" s="79">
        <f t="shared" ref="D66:I66" si="18">AVERAGE(D60,D61,D64)/100</f>
        <v>0.5</v>
      </c>
      <c r="E66" s="79">
        <f t="shared" si="18"/>
        <v>0.56666666666666665</v>
      </c>
      <c r="F66" s="79">
        <f t="shared" si="18"/>
        <v>0.46666666666666662</v>
      </c>
      <c r="G66" s="79">
        <f t="shared" si="18"/>
        <v>0.53333333333333333</v>
      </c>
      <c r="H66" s="79">
        <f t="shared" si="18"/>
        <v>0.53333333333333333</v>
      </c>
      <c r="I66" s="79">
        <f t="shared" si="18"/>
        <v>0.43333333333333335</v>
      </c>
      <c r="J66" s="212">
        <f>AVERAGE(J60,J61,J64)</f>
        <v>0.50555555555555554</v>
      </c>
    </row>
    <row r="67" spans="1:10" ht="15.75" x14ac:dyDescent="0.25">
      <c r="A67" s="290" t="s">
        <v>205</v>
      </c>
      <c r="B67" s="204" t="s">
        <v>187</v>
      </c>
      <c r="C67" s="262" t="s">
        <v>222</v>
      </c>
      <c r="D67" s="38">
        <v>40</v>
      </c>
      <c r="E67" s="40">
        <v>50</v>
      </c>
      <c r="F67" s="40">
        <v>40</v>
      </c>
      <c r="G67" s="40">
        <v>50</v>
      </c>
      <c r="H67" s="40">
        <v>50</v>
      </c>
      <c r="I67" s="40">
        <v>40</v>
      </c>
      <c r="J67" s="209">
        <f>AVERAGE(D67:I67)/100</f>
        <v>0.45</v>
      </c>
    </row>
    <row r="68" spans="1:10" ht="15.75" x14ac:dyDescent="0.25">
      <c r="A68" s="291"/>
      <c r="B68" s="72" t="s">
        <v>188</v>
      </c>
      <c r="C68" s="263"/>
      <c r="D68" s="38">
        <v>40</v>
      </c>
      <c r="E68" s="40">
        <v>50</v>
      </c>
      <c r="F68" s="40">
        <v>40</v>
      </c>
      <c r="G68" s="40">
        <v>50</v>
      </c>
      <c r="H68" s="40">
        <v>50</v>
      </c>
      <c r="I68" s="40">
        <v>40</v>
      </c>
      <c r="J68" s="209">
        <f>AVERAGE(D68:I68)/100</f>
        <v>0.45</v>
      </c>
    </row>
    <row r="69" spans="1:10" ht="15.75" x14ac:dyDescent="0.25">
      <c r="A69" s="291"/>
      <c r="B69" s="205" t="s">
        <v>189</v>
      </c>
      <c r="C69" s="263"/>
      <c r="D69" s="38">
        <v>60</v>
      </c>
      <c r="E69" s="40">
        <v>60</v>
      </c>
      <c r="F69" s="40">
        <v>60</v>
      </c>
      <c r="G69" s="40">
        <v>60</v>
      </c>
      <c r="H69" s="40">
        <v>60</v>
      </c>
      <c r="I69" s="40">
        <v>50</v>
      </c>
      <c r="J69" s="209">
        <f>AVERAGE(D69:I69)/100</f>
        <v>0.58333333333333337</v>
      </c>
    </row>
    <row r="70" spans="1:10" ht="15.75" x14ac:dyDescent="0.25">
      <c r="A70" s="291"/>
      <c r="B70" s="89" t="s">
        <v>190</v>
      </c>
      <c r="C70" s="263"/>
      <c r="D70" s="38">
        <v>60</v>
      </c>
      <c r="E70" s="40">
        <v>50</v>
      </c>
      <c r="F70" s="40">
        <v>60</v>
      </c>
      <c r="G70" s="40">
        <v>50</v>
      </c>
      <c r="H70" s="40">
        <v>60</v>
      </c>
      <c r="I70" s="40">
        <v>40</v>
      </c>
      <c r="J70" s="209">
        <f>AVERAGE(D70:I70)/100</f>
        <v>0.53333333333333333</v>
      </c>
    </row>
    <row r="71" spans="1:10" ht="16.5" thickBot="1" x14ac:dyDescent="0.3">
      <c r="A71" s="292"/>
      <c r="B71" s="89" t="s">
        <v>191</v>
      </c>
      <c r="C71" s="264"/>
      <c r="D71" s="38">
        <v>50</v>
      </c>
      <c r="E71" s="40">
        <v>50</v>
      </c>
      <c r="F71" s="40">
        <v>40</v>
      </c>
      <c r="G71" s="40">
        <v>50</v>
      </c>
      <c r="H71" s="40">
        <v>50</v>
      </c>
      <c r="I71" s="40">
        <v>40</v>
      </c>
      <c r="J71" s="209">
        <f>AVERAGE(D71:I71)/100</f>
        <v>0.46666666666666662</v>
      </c>
    </row>
    <row r="72" spans="1:10" ht="15.75" x14ac:dyDescent="0.25">
      <c r="B72" s="237" t="s">
        <v>216</v>
      </c>
      <c r="C72" s="252"/>
      <c r="D72" s="93">
        <f t="shared" ref="D72:I72" si="19">AVERAGE(D67:D71)/100</f>
        <v>0.5</v>
      </c>
      <c r="E72" s="93">
        <f t="shared" si="19"/>
        <v>0.52</v>
      </c>
      <c r="F72" s="93">
        <f t="shared" si="19"/>
        <v>0.48</v>
      </c>
      <c r="G72" s="93">
        <f t="shared" si="19"/>
        <v>0.52</v>
      </c>
      <c r="H72" s="93">
        <f t="shared" si="19"/>
        <v>0.54</v>
      </c>
      <c r="I72" s="93">
        <f t="shared" si="19"/>
        <v>0.42</v>
      </c>
      <c r="J72" s="209">
        <f>AVERAGE(J67:J71)</f>
        <v>0.4966666666666667</v>
      </c>
    </row>
    <row r="73" spans="1:10" ht="15.75" x14ac:dyDescent="0.25">
      <c r="B73" s="238" t="s">
        <v>213</v>
      </c>
      <c r="C73" s="238"/>
      <c r="D73" s="86">
        <f t="shared" ref="D73:I73" si="20">AVERAGE(D68,D69,D71)/100</f>
        <v>0.5</v>
      </c>
      <c r="E73" s="86">
        <f t="shared" si="20"/>
        <v>0.53333333333333333</v>
      </c>
      <c r="F73" s="86">
        <f t="shared" si="20"/>
        <v>0.46666666666666662</v>
      </c>
      <c r="G73" s="86">
        <f t="shared" si="20"/>
        <v>0.53333333333333333</v>
      </c>
      <c r="H73" s="86">
        <f t="shared" si="20"/>
        <v>0.53333333333333333</v>
      </c>
      <c r="I73" s="86">
        <f t="shared" si="20"/>
        <v>0.43333333333333335</v>
      </c>
      <c r="J73" s="208">
        <f>AVERAGE(J68,J69,J71)</f>
        <v>0.5</v>
      </c>
    </row>
    <row r="74" spans="1:10" ht="15.75" x14ac:dyDescent="0.2">
      <c r="B74" s="237" t="s">
        <v>217</v>
      </c>
      <c r="C74" s="237"/>
      <c r="D74" s="207">
        <f>(D9+D17+D25+D33+D41+D49+D57+D65+D72)/9</f>
        <v>0.57962962962962961</v>
      </c>
      <c r="E74" s="207">
        <f t="shared" ref="E74:J74" si="21">(E9+E17+E25+E33+E41+E49+E57+E65+E72)/9</f>
        <v>0.65370370370370368</v>
      </c>
      <c r="F74" s="207">
        <f t="shared" si="21"/>
        <v>0.5477777777777777</v>
      </c>
      <c r="G74" s="207">
        <f t="shared" si="21"/>
        <v>0.61518518518518528</v>
      </c>
      <c r="H74" s="207">
        <f t="shared" si="21"/>
        <v>0.57944444444444443</v>
      </c>
      <c r="I74" s="207">
        <f t="shared" si="21"/>
        <v>0.51888888888888884</v>
      </c>
      <c r="J74" s="241">
        <f t="shared" si="21"/>
        <v>0.58243827160493833</v>
      </c>
    </row>
    <row r="75" spans="1:10" ht="15.75" x14ac:dyDescent="0.25">
      <c r="B75" s="238" t="s">
        <v>218</v>
      </c>
      <c r="C75" s="238"/>
      <c r="D75" s="206">
        <f>((D4+D6+D7+D12+D16+D20+D31+D35+D36+D38+D40+D48+D53+D56+D60+D61+D64+D68+D69+D71)/20)/100</f>
        <v>0.61</v>
      </c>
      <c r="E75" s="206">
        <f t="shared" ref="E75:I75" si="22">((E4+E6+E7+E12+E16+E20+E31+E35+E36+E38+E40+E48+E53+E56+E60+E61+E64+E68+E69+E71)/20)/100</f>
        <v>0.6895</v>
      </c>
      <c r="F75" s="206">
        <f t="shared" si="22"/>
        <v>0.62049999999999994</v>
      </c>
      <c r="G75" s="206">
        <f t="shared" si="22"/>
        <v>0.64</v>
      </c>
      <c r="H75" s="206">
        <f t="shared" si="22"/>
        <v>0.64500000000000002</v>
      </c>
      <c r="I75" s="206">
        <f t="shared" si="22"/>
        <v>0.56000000000000005</v>
      </c>
      <c r="J75" s="242">
        <f>((J4+J6+J7+J12+J16+J20+J31+J35+J36+J38+J40+J48+J53+J56+J60+J61+J64+J68+J69+J71)/20)</f>
        <v>0.62750000000000006</v>
      </c>
    </row>
    <row r="76" spans="1:10" ht="15" x14ac:dyDescent="0.2">
      <c r="B76" s="8"/>
      <c r="C76" s="8"/>
      <c r="D76" s="8"/>
      <c r="E76" s="8"/>
      <c r="F76" s="8"/>
      <c r="G76" s="8"/>
    </row>
    <row r="77" spans="1:10" ht="15" x14ac:dyDescent="0.2">
      <c r="B77" s="8"/>
      <c r="C77" s="8"/>
      <c r="D77" s="8"/>
      <c r="E77" s="8"/>
      <c r="F77" s="8"/>
      <c r="G77" s="8"/>
    </row>
  </sheetData>
  <mergeCells count="19">
    <mergeCell ref="A35:A40"/>
    <mergeCell ref="C3:C8"/>
    <mergeCell ref="C11:C16"/>
    <mergeCell ref="C19:C24"/>
    <mergeCell ref="C27:C32"/>
    <mergeCell ref="C35:C40"/>
    <mergeCell ref="B1:I1"/>
    <mergeCell ref="A3:A8"/>
    <mergeCell ref="A11:A16"/>
    <mergeCell ref="A19:A24"/>
    <mergeCell ref="A27:A32"/>
    <mergeCell ref="C51:C56"/>
    <mergeCell ref="C59:C64"/>
    <mergeCell ref="C67:C71"/>
    <mergeCell ref="A43:A48"/>
    <mergeCell ref="A51:A56"/>
    <mergeCell ref="A59:A64"/>
    <mergeCell ref="A67:A71"/>
    <mergeCell ref="C43:C48"/>
  </mergeCells>
  <phoneticPr fontId="3" type="noConversion"/>
  <hyperlinks>
    <hyperlink ref="B35" r:id="rId1" display="https://schoolpay.by/school/pupil/1482346"/>
    <hyperlink ref="B43" r:id="rId2" display="https://schoolpay.by/school/pupil/1482339"/>
    <hyperlink ref="B44" r:id="rId3" display="https://schoolpay.by/school/pupil/1482356"/>
    <hyperlink ref="B46" r:id="rId4" display="https://schoolpay.by/school/pupil/1482336"/>
  </hyperlinks>
  <pageMargins left="0.7" right="0.7" top="0.75" bottom="0.75" header="0.3" footer="0.3"/>
  <pageSetup paperSize="9" orientation="portrait" verticalDpi="12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3Обученность - рук.</vt:lpstr>
      <vt:lpstr>4 Социализация - учителя</vt:lpstr>
      <vt:lpstr>5ФГ- учителя</vt:lpstr>
      <vt:lpstr>6ЛК- учитель</vt:lpstr>
      <vt:lpstr>7 МК- учитель</vt:lpstr>
      <vt:lpstr>8 ПС- учитель</vt:lpstr>
    </vt:vector>
  </TitlesOfParts>
  <Company>apo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nout217</dc:creator>
  <cp:lastModifiedBy>Наташа</cp:lastModifiedBy>
  <cp:lastPrinted>2023-11-13T12:34:01Z</cp:lastPrinted>
  <dcterms:created xsi:type="dcterms:W3CDTF">2008-02-20T08:32:01Z</dcterms:created>
  <dcterms:modified xsi:type="dcterms:W3CDTF">2023-11-25T10:24:20Z</dcterms:modified>
</cp:coreProperties>
</file>