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kcollegeacuk-my.sharepoint.com/personal/malcolm_cooke_mkcollege_ac_uk/Documents/01 Malcolm Cooke/COLLEGE/01 MATHS/06 ALEVEL MATHS Edexcel/Stats 1 Edexcel/"/>
    </mc:Choice>
  </mc:AlternateContent>
  <xr:revisionPtr revIDLastSave="54" documentId="8_{479D6768-2437-48EA-A96B-E5E6D3DA4787}" xr6:coauthVersionLast="47" xr6:coauthVersionMax="47" xr10:uidLastSave="{A7AD748B-2E10-44E2-B8DC-092D71B5BFDE}"/>
  <bookViews>
    <workbookView xWindow="-110" yWindow="-110" windowWidth="19420" windowHeight="10300" xr2:uid="{5C745305-8235-49C4-A72F-25109A7A6F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" i="1" l="1"/>
  <c r="Y4" i="1"/>
  <c r="X11" i="1"/>
  <c r="W11" i="1"/>
  <c r="U11" i="1"/>
  <c r="K7" i="1"/>
  <c r="K8" i="1"/>
  <c r="K9" i="1"/>
  <c r="K10" i="1"/>
  <c r="K6" i="1"/>
  <c r="K12" i="1" s="1"/>
  <c r="U4" i="1" s="1"/>
  <c r="U6" i="1" s="1"/>
  <c r="U7" i="1" s="1"/>
  <c r="U9" i="1" s="1"/>
  <c r="W6" i="1"/>
  <c r="W5" i="1"/>
  <c r="W4" i="1"/>
  <c r="U5" i="1"/>
  <c r="J14" i="1"/>
  <c r="J12" i="1"/>
  <c r="J7" i="1"/>
  <c r="J8" i="1"/>
  <c r="J9" i="1"/>
  <c r="J10" i="1"/>
  <c r="J6" i="1"/>
  <c r="F8" i="1"/>
  <c r="G8" i="1" s="1"/>
  <c r="H8" i="1" s="1"/>
  <c r="F9" i="1"/>
  <c r="G9" i="1" s="1"/>
  <c r="H9" i="1" s="1"/>
  <c r="F10" i="1"/>
  <c r="G10" i="1" s="1"/>
  <c r="H10" i="1" s="1"/>
  <c r="F7" i="1"/>
  <c r="G7" i="1" s="1"/>
  <c r="H7" i="1" s="1"/>
  <c r="F6" i="1"/>
  <c r="G6" i="1" s="1"/>
  <c r="H6" i="1" s="1"/>
  <c r="D7" i="1"/>
  <c r="E7" i="1" s="1"/>
  <c r="D8" i="1"/>
  <c r="E8" i="1" s="1"/>
  <c r="D9" i="1"/>
  <c r="E9" i="1" s="1"/>
  <c r="D10" i="1"/>
  <c r="E10" i="1" s="1"/>
  <c r="D6" i="1"/>
  <c r="B12" i="1"/>
  <c r="Q5" i="1" s="1"/>
  <c r="A12" i="1"/>
  <c r="C7" i="1"/>
  <c r="C8" i="1"/>
  <c r="C9" i="1"/>
  <c r="C10" i="1"/>
  <c r="C6" i="1"/>
  <c r="C12" i="1" l="1"/>
  <c r="D12" i="1"/>
  <c r="C14" i="1"/>
  <c r="Q4" i="1"/>
  <c r="Q6" i="1" s="1"/>
  <c r="O5" i="1"/>
  <c r="E6" i="1"/>
  <c r="E12" i="1" s="1"/>
  <c r="O4" i="1" s="1"/>
  <c r="O7" i="1" l="1"/>
  <c r="O9" i="1" s="1"/>
  <c r="O6" i="1"/>
</calcChain>
</file>

<file path=xl/sharedStrings.xml><?xml version="1.0" encoding="utf-8"?>
<sst xmlns="http://schemas.openxmlformats.org/spreadsheetml/2006/main" count="57" uniqueCount="30">
  <si>
    <t>x</t>
  </si>
  <si>
    <t>values</t>
  </si>
  <si>
    <t>Grouped Averages</t>
  </si>
  <si>
    <t>Mid points</t>
  </si>
  <si>
    <t>f</t>
  </si>
  <si>
    <t>Mid x freq</t>
  </si>
  <si>
    <t>Mid pt ^2</t>
  </si>
  <si>
    <t>freq x (mid)^2</t>
  </si>
  <si>
    <t>n</t>
  </si>
  <si>
    <t>n^2</t>
  </si>
  <si>
    <t>minus</t>
  </si>
  <si>
    <r>
      <t>(</t>
    </r>
    <r>
      <rPr>
        <sz val="16"/>
        <color theme="1"/>
        <rFont val="Aptos Narrow"/>
        <family val="2"/>
      </rPr>
      <t>Σx)^2</t>
    </r>
  </si>
  <si>
    <t>-</t>
  </si>
  <si>
    <t>σ^2 =</t>
  </si>
  <si>
    <t>σ=</t>
  </si>
  <si>
    <t>Variance</t>
  </si>
  <si>
    <t>Standard Deviation</t>
  </si>
  <si>
    <t>Σx</t>
  </si>
  <si>
    <t>(Σx)^2</t>
  </si>
  <si>
    <t>Coded</t>
  </si>
  <si>
    <t>+ or -</t>
  </si>
  <si>
    <t>divided by</t>
  </si>
  <si>
    <t>y</t>
  </si>
  <si>
    <r>
      <t>(</t>
    </r>
    <r>
      <rPr>
        <sz val="16"/>
        <color theme="1"/>
        <rFont val="Aptos Narrow"/>
        <family val="2"/>
      </rPr>
      <t>Σy)^2</t>
    </r>
  </si>
  <si>
    <t>Σy</t>
  </si>
  <si>
    <t>(Σy)^2</t>
  </si>
  <si>
    <t>Σ(y^2)</t>
  </si>
  <si>
    <t>Σ(x^2)</t>
  </si>
  <si>
    <t>coded mean</t>
  </si>
  <si>
    <t>original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</si>
</sst>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6"/>
      <color theme="1"/>
      <name val="Aptos Narrow"/>
      <family val="2"/>
    </font>
    <font>
      <sz val="16"/>
      <color theme="1"/>
      <name val="Aptos Narrow"/>
      <family val="2"/>
      <scheme val="minor"/>
    </font>
    <font>
      <sz val="20"/>
      <color theme="1"/>
      <name val="Aptos Narrow"/>
      <family val="2"/>
    </font>
    <font>
      <sz val="1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7" borderId="2" xfId="0" applyFill="1" applyBorder="1"/>
    <xf numFmtId="0" fontId="0" fillId="8" borderId="0" xfId="0" applyFill="1"/>
    <xf numFmtId="0" fontId="0" fillId="0" borderId="3" xfId="0" applyBorder="1"/>
    <xf numFmtId="0" fontId="0" fillId="0" borderId="4" xfId="0" applyBorder="1"/>
    <xf numFmtId="0" fontId="2" fillId="5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5" borderId="6" xfId="0" quotePrefix="1" applyFont="1" applyFill="1" applyBorder="1"/>
    <xf numFmtId="0" fontId="0" fillId="0" borderId="7" xfId="0" applyBorder="1"/>
    <xf numFmtId="0" fontId="4" fillId="0" borderId="0" xfId="0" applyFont="1" applyBorder="1"/>
    <xf numFmtId="0" fontId="3" fillId="5" borderId="0" xfId="0" applyFont="1" applyFill="1" applyBorder="1" applyAlignment="1">
      <alignment horizontal="center"/>
    </xf>
    <xf numFmtId="0" fontId="0" fillId="0" borderId="0" xfId="0" applyBorder="1"/>
    <xf numFmtId="0" fontId="3" fillId="5" borderId="8" xfId="0" applyFont="1" applyFill="1" applyBorder="1" applyAlignment="1">
      <alignment horizontal="center"/>
    </xf>
    <xf numFmtId="0" fontId="0" fillId="0" borderId="8" xfId="0" applyBorder="1"/>
    <xf numFmtId="0" fontId="5" fillId="6" borderId="0" xfId="0" quotePrefix="1" applyFont="1" applyFill="1" applyBorder="1" applyAlignment="1">
      <alignment horizontal="center"/>
    </xf>
    <xf numFmtId="0" fontId="0" fillId="6" borderId="9" xfId="0" applyFill="1" applyBorder="1"/>
    <xf numFmtId="0" fontId="0" fillId="6" borderId="0" xfId="0" applyFill="1" applyBorder="1"/>
    <xf numFmtId="0" fontId="0" fillId="6" borderId="8" xfId="0" applyFill="1" applyBorder="1"/>
    <xf numFmtId="0" fontId="5" fillId="0" borderId="0" xfId="0" quotePrefix="1" applyFont="1" applyBorder="1" applyAlignment="1">
      <alignment horizontal="center"/>
    </xf>
    <xf numFmtId="0" fontId="0" fillId="0" borderId="10" xfId="0" applyBorder="1"/>
    <xf numFmtId="0" fontId="4" fillId="0" borderId="11" xfId="0" applyFont="1" applyBorder="1"/>
    <xf numFmtId="0" fontId="0" fillId="0" borderId="11" xfId="0" applyBorder="1"/>
    <xf numFmtId="0" fontId="0" fillId="0" borderId="12" xfId="0" applyBorder="1"/>
    <xf numFmtId="0" fontId="6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4" borderId="0" xfId="0" quotePrefix="1" applyFont="1" applyFill="1" applyAlignment="1">
      <alignment horizontal="center" vertical="center" wrapText="1"/>
    </xf>
    <xf numFmtId="0" fontId="0" fillId="8" borderId="3" xfId="0" applyFill="1" applyBorder="1"/>
    <xf numFmtId="0" fontId="0" fillId="7" borderId="4" xfId="0" quotePrefix="1" applyFill="1" applyBorder="1"/>
    <xf numFmtId="0" fontId="0" fillId="7" borderId="4" xfId="0" applyFill="1" applyBorder="1"/>
    <xf numFmtId="0" fontId="0" fillId="7" borderId="13" xfId="0" applyFill="1" applyBorder="1"/>
    <xf numFmtId="0" fontId="0" fillId="8" borderId="7" xfId="0" applyFill="1" applyBorder="1"/>
    <xf numFmtId="0" fontId="0" fillId="7" borderId="0" xfId="0" applyFill="1" applyBorder="1"/>
    <xf numFmtId="0" fontId="0" fillId="7" borderId="8" xfId="0" applyFill="1" applyBorder="1"/>
    <xf numFmtId="0" fontId="6" fillId="8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8" borderId="7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8" borderId="10" xfId="0" applyFill="1" applyBorder="1"/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DC68C-B098-4DAE-8020-75379B3FE3A1}">
  <dimension ref="A1:Y15"/>
  <sheetViews>
    <sheetView tabSelected="1" zoomScale="97" workbookViewId="0">
      <selection activeCell="Y6" sqref="Y6"/>
    </sheetView>
  </sheetViews>
  <sheetFormatPr defaultRowHeight="14.5" x14ac:dyDescent="0.35"/>
  <cols>
    <col min="1" max="1" width="8.6328125" style="1" customWidth="1"/>
    <col min="2" max="2" width="2.90625" style="2" bestFit="1" customWidth="1"/>
    <col min="3" max="3" width="8.453125" bestFit="1" customWidth="1"/>
    <col min="4" max="4" width="5.08984375" style="3" customWidth="1"/>
    <col min="5" max="5" width="11.81640625" bestFit="1" customWidth="1"/>
    <col min="6" max="6" width="6.08984375" style="12" bestFit="1" customWidth="1"/>
    <col min="7" max="7" width="4.81640625" bestFit="1" customWidth="1"/>
    <col min="8" max="8" width="8.90625" bestFit="1" customWidth="1"/>
    <col min="9" max="9" width="1.7265625" bestFit="1" customWidth="1"/>
    <col min="13" max="13" width="16.1796875" bestFit="1" customWidth="1"/>
    <col min="14" max="14" width="9.453125" bestFit="1" customWidth="1"/>
    <col min="15" max="15" width="12.1796875" bestFit="1" customWidth="1"/>
    <col min="16" max="16" width="5.7265625" bestFit="1" customWidth="1"/>
    <col min="17" max="17" width="12.1796875" bestFit="1" customWidth="1"/>
    <col min="19" max="19" width="8" bestFit="1" customWidth="1"/>
    <col min="20" max="20" width="9.453125" bestFit="1" customWidth="1"/>
    <col min="21" max="21" width="6.54296875" bestFit="1" customWidth="1"/>
    <col min="22" max="22" width="5.7265625" bestFit="1" customWidth="1"/>
    <col min="23" max="23" width="8.26953125" bestFit="1" customWidth="1"/>
    <col min="24" max="24" width="12.1796875" bestFit="1" customWidth="1"/>
  </cols>
  <sheetData>
    <row r="1" spans="1:25" ht="21.5" thickBot="1" x14ac:dyDescent="0.55000000000000004">
      <c r="A1" s="1" t="s">
        <v>2</v>
      </c>
      <c r="F1" s="37" t="s">
        <v>19</v>
      </c>
      <c r="G1" s="38" t="s">
        <v>20</v>
      </c>
      <c r="H1" s="39" t="s">
        <v>21</v>
      </c>
      <c r="I1" s="39"/>
      <c r="J1" s="39"/>
      <c r="K1" s="40"/>
      <c r="M1" s="13"/>
      <c r="N1" s="14"/>
      <c r="O1" s="15" t="s">
        <v>27</v>
      </c>
      <c r="P1" s="16" t="s">
        <v>10</v>
      </c>
      <c r="Q1" s="17" t="s">
        <v>11</v>
      </c>
      <c r="S1" s="13"/>
      <c r="T1" s="14"/>
      <c r="U1" s="15" t="s">
        <v>26</v>
      </c>
      <c r="V1" s="16" t="s">
        <v>10</v>
      </c>
      <c r="W1" s="17" t="s">
        <v>23</v>
      </c>
    </row>
    <row r="2" spans="1:25" ht="26.5" thickBot="1" x14ac:dyDescent="0.65">
      <c r="C2" s="1"/>
      <c r="E2" s="2"/>
      <c r="F2" s="41" t="s">
        <v>0</v>
      </c>
      <c r="G2" s="11">
        <v>-1</v>
      </c>
      <c r="H2" s="11">
        <v>20</v>
      </c>
      <c r="I2" s="42" t="s">
        <v>22</v>
      </c>
      <c r="J2" s="42"/>
      <c r="K2" s="43"/>
      <c r="M2" s="18" t="s">
        <v>15</v>
      </c>
      <c r="N2" s="19" t="s">
        <v>13</v>
      </c>
      <c r="O2" s="20" t="s">
        <v>8</v>
      </c>
      <c r="P2" s="21"/>
      <c r="Q2" s="22" t="s">
        <v>9</v>
      </c>
      <c r="S2" s="18" t="s">
        <v>15</v>
      </c>
      <c r="T2" s="19" t="s">
        <v>13</v>
      </c>
      <c r="U2" s="20" t="s">
        <v>8</v>
      </c>
      <c r="V2" s="21"/>
      <c r="W2" s="22" t="s">
        <v>9</v>
      </c>
    </row>
    <row r="3" spans="1:25" x14ac:dyDescent="0.35">
      <c r="A3" s="1" t="s">
        <v>1</v>
      </c>
      <c r="C3" s="2"/>
      <c r="E3" s="3"/>
      <c r="F3" s="41"/>
      <c r="G3" s="21"/>
      <c r="H3" s="21"/>
      <c r="I3" s="21"/>
      <c r="J3" s="21"/>
      <c r="K3" s="23"/>
      <c r="M3" s="18"/>
      <c r="N3" s="21"/>
      <c r="O3" s="21"/>
      <c r="P3" s="21"/>
      <c r="Q3" s="23"/>
      <c r="S3" s="18"/>
      <c r="T3" s="21"/>
      <c r="U3" s="21"/>
      <c r="V3" s="21"/>
      <c r="W3" s="23"/>
    </row>
    <row r="4" spans="1:25" ht="26" x14ac:dyDescent="0.6">
      <c r="A4" s="33" t="s">
        <v>0</v>
      </c>
      <c r="B4" s="34" t="s">
        <v>4</v>
      </c>
      <c r="C4" s="35" t="s">
        <v>5</v>
      </c>
      <c r="D4" s="36" t="s">
        <v>6</v>
      </c>
      <c r="E4" s="35" t="s">
        <v>7</v>
      </c>
      <c r="F4" s="44"/>
      <c r="G4" s="45"/>
      <c r="H4" s="45" t="s">
        <v>4</v>
      </c>
      <c r="I4" s="45"/>
      <c r="J4" s="45" t="s">
        <v>5</v>
      </c>
      <c r="K4" s="35" t="s">
        <v>7</v>
      </c>
      <c r="L4" s="35"/>
      <c r="M4" s="18"/>
      <c r="N4" s="19" t="s">
        <v>13</v>
      </c>
      <c r="O4" s="9">
        <f>E12</f>
        <v>44166</v>
      </c>
      <c r="P4" s="24" t="s">
        <v>12</v>
      </c>
      <c r="Q4" s="25">
        <f>(C12)^2</f>
        <v>3076516</v>
      </c>
      <c r="S4" s="18"/>
      <c r="T4" s="19" t="s">
        <v>13</v>
      </c>
      <c r="U4" s="9">
        <f>K12</f>
        <v>101.82000000000001</v>
      </c>
      <c r="V4" s="24" t="s">
        <v>12</v>
      </c>
      <c r="W4" s="25">
        <f>J14</f>
        <v>7089.64</v>
      </c>
      <c r="X4" t="s">
        <v>28</v>
      </c>
      <c r="Y4">
        <f>SQRT(W4)/SQRT(W5)</f>
        <v>1.2028571428571428</v>
      </c>
    </row>
    <row r="5" spans="1:25" x14ac:dyDescent="0.35">
      <c r="A5" s="1" t="s">
        <v>3</v>
      </c>
      <c r="F5" s="41"/>
      <c r="G5" s="21"/>
      <c r="H5" s="21"/>
      <c r="I5" s="21"/>
      <c r="J5" s="21"/>
      <c r="K5" s="23"/>
      <c r="M5" s="18"/>
      <c r="N5" s="21"/>
      <c r="O5" s="26">
        <f>B12</f>
        <v>70</v>
      </c>
      <c r="P5" s="26"/>
      <c r="Q5" s="27">
        <f>(B12)^2</f>
        <v>4900</v>
      </c>
      <c r="S5" s="18"/>
      <c r="T5" s="21"/>
      <c r="U5" s="26">
        <f>O5</f>
        <v>70</v>
      </c>
      <c r="V5" s="26"/>
      <c r="W5" s="27">
        <f>Q5</f>
        <v>4900</v>
      </c>
      <c r="X5" t="s">
        <v>29</v>
      </c>
      <c r="Y5">
        <f>Y4*H2-G2</f>
        <v>25.057142857142857</v>
      </c>
    </row>
    <row r="6" spans="1:25" ht="26" x14ac:dyDescent="0.6">
      <c r="A6" s="1">
        <v>21</v>
      </c>
      <c r="B6" s="2">
        <v>3</v>
      </c>
      <c r="C6">
        <f>A6*B6</f>
        <v>63</v>
      </c>
      <c r="D6" s="3">
        <f>A6*A6</f>
        <v>441</v>
      </c>
      <c r="E6">
        <f>B6*D6</f>
        <v>1323</v>
      </c>
      <c r="F6" s="41">
        <f>A6</f>
        <v>21</v>
      </c>
      <c r="G6" s="21">
        <f>F6+G2</f>
        <v>20</v>
      </c>
      <c r="H6" s="21">
        <f>G6/H2</f>
        <v>1</v>
      </c>
      <c r="I6" s="21"/>
      <c r="J6" s="21">
        <f>H6*B6</f>
        <v>3</v>
      </c>
      <c r="K6" s="23">
        <f>B6*H6*H6</f>
        <v>3</v>
      </c>
      <c r="M6" s="18"/>
      <c r="N6" s="19" t="s">
        <v>13</v>
      </c>
      <c r="O6" s="21">
        <f>O4/O5</f>
        <v>630.94285714285718</v>
      </c>
      <c r="P6" s="28" t="s">
        <v>12</v>
      </c>
      <c r="Q6" s="23">
        <f>Q4/Q5</f>
        <v>627.86040816326533</v>
      </c>
      <c r="S6" s="18"/>
      <c r="T6" s="19" t="s">
        <v>13</v>
      </c>
      <c r="U6" s="21">
        <f>U4/U5</f>
        <v>1.4545714285714286</v>
      </c>
      <c r="V6" s="21"/>
      <c r="W6" s="23">
        <f>W4/W5</f>
        <v>1.446865306122449</v>
      </c>
    </row>
    <row r="7" spans="1:25" ht="26" x14ac:dyDescent="0.6">
      <c r="A7" s="1">
        <v>23</v>
      </c>
      <c r="B7" s="2">
        <v>12</v>
      </c>
      <c r="C7">
        <f t="shared" ref="C7:C10" si="0">A7*B7</f>
        <v>276</v>
      </c>
      <c r="D7" s="3">
        <f t="shared" ref="D7:D10" si="1">A7*A7</f>
        <v>529</v>
      </c>
      <c r="E7">
        <f t="shared" ref="E7:E10" si="2">B7*D7</f>
        <v>6348</v>
      </c>
      <c r="F7" s="41">
        <f>A7</f>
        <v>23</v>
      </c>
      <c r="G7" s="21">
        <f>F7+G2</f>
        <v>22</v>
      </c>
      <c r="H7" s="21">
        <f>G7/H2</f>
        <v>1.1000000000000001</v>
      </c>
      <c r="I7" s="21"/>
      <c r="J7" s="21">
        <f t="shared" ref="J7:J10" si="3">H7*B7</f>
        <v>13.200000000000001</v>
      </c>
      <c r="K7" s="23">
        <f t="shared" ref="K7:K10" si="4">B7*H7*H7</f>
        <v>14.520000000000003</v>
      </c>
      <c r="M7" s="18" t="s">
        <v>15</v>
      </c>
      <c r="N7" s="19" t="s">
        <v>13</v>
      </c>
      <c r="O7" s="21">
        <f>(O4/O5)-(Q4/Q5)</f>
        <v>3.0824489795918453</v>
      </c>
      <c r="P7" s="21"/>
      <c r="Q7" s="23"/>
      <c r="S7" s="18" t="s">
        <v>15</v>
      </c>
      <c r="T7" s="19" t="s">
        <v>13</v>
      </c>
      <c r="U7" s="21">
        <f>U6-W6</f>
        <v>7.7061224489796132E-3</v>
      </c>
      <c r="V7" s="21"/>
      <c r="W7" s="23"/>
    </row>
    <row r="8" spans="1:25" x14ac:dyDescent="0.35">
      <c r="A8" s="1">
        <v>25</v>
      </c>
      <c r="B8" s="2">
        <v>40</v>
      </c>
      <c r="C8">
        <f t="shared" si="0"/>
        <v>1000</v>
      </c>
      <c r="D8" s="3">
        <f t="shared" si="1"/>
        <v>625</v>
      </c>
      <c r="E8">
        <f t="shared" si="2"/>
        <v>25000</v>
      </c>
      <c r="F8" s="41">
        <f t="shared" ref="F8:F10" si="5">A8</f>
        <v>25</v>
      </c>
      <c r="G8" s="21">
        <f>F8+G2</f>
        <v>24</v>
      </c>
      <c r="H8" s="21">
        <f>G8/H2</f>
        <v>1.2</v>
      </c>
      <c r="I8" s="21"/>
      <c r="J8" s="21">
        <f t="shared" si="3"/>
        <v>48</v>
      </c>
      <c r="K8" s="23">
        <f t="shared" si="4"/>
        <v>57.599999999999994</v>
      </c>
      <c r="M8" s="18"/>
      <c r="N8" s="21"/>
      <c r="O8" s="21"/>
      <c r="P8" s="21"/>
      <c r="Q8" s="23"/>
      <c r="S8" s="18"/>
      <c r="T8" s="21"/>
      <c r="U8" s="21"/>
      <c r="V8" s="21"/>
      <c r="W8" s="23"/>
    </row>
    <row r="9" spans="1:25" ht="26.5" thickBot="1" x14ac:dyDescent="0.65">
      <c r="A9" s="1">
        <v>27</v>
      </c>
      <c r="B9" s="2">
        <v>10</v>
      </c>
      <c r="C9">
        <f t="shared" si="0"/>
        <v>270</v>
      </c>
      <c r="D9" s="3">
        <f t="shared" si="1"/>
        <v>729</v>
      </c>
      <c r="E9">
        <f t="shared" si="2"/>
        <v>7290</v>
      </c>
      <c r="F9" s="41">
        <f t="shared" si="5"/>
        <v>27</v>
      </c>
      <c r="G9" s="21">
        <f>F9+G2</f>
        <v>26</v>
      </c>
      <c r="H9" s="21">
        <f>G9/H2</f>
        <v>1.3</v>
      </c>
      <c r="I9" s="21"/>
      <c r="J9" s="21">
        <f t="shared" si="3"/>
        <v>13</v>
      </c>
      <c r="K9" s="23">
        <f t="shared" si="4"/>
        <v>16.900000000000002</v>
      </c>
      <c r="M9" s="29" t="s">
        <v>16</v>
      </c>
      <c r="N9" s="30" t="s">
        <v>14</v>
      </c>
      <c r="O9" s="31">
        <f>SQRT(O7)</f>
        <v>1.7556904566556844</v>
      </c>
      <c r="P9" s="31"/>
      <c r="Q9" s="32"/>
      <c r="S9" s="29" t="s">
        <v>16</v>
      </c>
      <c r="T9" s="30" t="s">
        <v>14</v>
      </c>
      <c r="U9" s="31">
        <f>SQRT(U7)</f>
        <v>8.778452283278422E-2</v>
      </c>
      <c r="V9" s="31"/>
      <c r="W9" s="32"/>
    </row>
    <row r="10" spans="1:25" x14ac:dyDescent="0.35">
      <c r="A10" s="1">
        <v>29</v>
      </c>
      <c r="B10" s="2">
        <v>5</v>
      </c>
      <c r="C10">
        <f t="shared" si="0"/>
        <v>145</v>
      </c>
      <c r="D10" s="3">
        <f t="shared" si="1"/>
        <v>841</v>
      </c>
      <c r="E10">
        <f t="shared" si="2"/>
        <v>4205</v>
      </c>
      <c r="F10" s="41">
        <f t="shared" si="5"/>
        <v>29</v>
      </c>
      <c r="G10" s="21">
        <f>F10+G2</f>
        <v>28</v>
      </c>
      <c r="H10" s="21">
        <f>G10/H2</f>
        <v>1.4</v>
      </c>
      <c r="I10" s="21"/>
      <c r="J10" s="21">
        <f t="shared" si="3"/>
        <v>7</v>
      </c>
      <c r="K10" s="23">
        <f t="shared" si="4"/>
        <v>9.7999999999999989</v>
      </c>
    </row>
    <row r="11" spans="1:25" ht="26.5" thickBot="1" x14ac:dyDescent="0.65">
      <c r="F11" s="41"/>
      <c r="G11" s="21"/>
      <c r="H11" s="21"/>
      <c r="I11" s="21"/>
      <c r="J11" s="21"/>
      <c r="K11" s="23"/>
      <c r="S11" s="29" t="s">
        <v>16</v>
      </c>
      <c r="T11" s="30" t="s">
        <v>14</v>
      </c>
      <c r="U11">
        <f>U9</f>
        <v>8.778452283278422E-2</v>
      </c>
      <c r="V11" t="s">
        <v>0</v>
      </c>
      <c r="W11">
        <f>H2</f>
        <v>20</v>
      </c>
      <c r="X11">
        <f>U11*W11</f>
        <v>1.7556904566556844</v>
      </c>
    </row>
    <row r="12" spans="1:25" x14ac:dyDescent="0.35">
      <c r="A12" s="1">
        <f>SUM(A6:A10)</f>
        <v>125</v>
      </c>
      <c r="B12" s="10">
        <f t="shared" ref="B12:C12" si="6">SUM(B6:B10)</f>
        <v>70</v>
      </c>
      <c r="C12">
        <f t="shared" si="6"/>
        <v>1754</v>
      </c>
      <c r="D12" s="3">
        <f>SUM(D6:D10)</f>
        <v>3165</v>
      </c>
      <c r="E12" s="10">
        <f>SUM(E6:E10)</f>
        <v>44166</v>
      </c>
      <c r="F12" s="41"/>
      <c r="G12" s="21"/>
      <c r="H12" s="21"/>
      <c r="I12" s="21"/>
      <c r="J12" s="21">
        <f>SUM(J6:J10)</f>
        <v>84.2</v>
      </c>
      <c r="K12" s="23">
        <f>SUM(K6:K10)</f>
        <v>101.82000000000001</v>
      </c>
    </row>
    <row r="13" spans="1:25" s="6" customFormat="1" x14ac:dyDescent="0.35">
      <c r="A13" s="4"/>
      <c r="B13" s="5" t="s">
        <v>8</v>
      </c>
      <c r="C13" s="8" t="s">
        <v>17</v>
      </c>
      <c r="D13" s="7"/>
      <c r="E13" s="8" t="s">
        <v>27</v>
      </c>
      <c r="F13" s="46"/>
      <c r="G13" s="47"/>
      <c r="H13" s="47"/>
      <c r="I13" s="47"/>
      <c r="J13" s="48" t="s">
        <v>24</v>
      </c>
      <c r="K13" s="49" t="s">
        <v>26</v>
      </c>
    </row>
    <row r="14" spans="1:25" x14ac:dyDescent="0.35">
      <c r="C14" s="10">
        <f>C12^2</f>
        <v>3076516</v>
      </c>
      <c r="F14" s="41"/>
      <c r="G14" s="21"/>
      <c r="H14" s="21"/>
      <c r="I14" s="21"/>
      <c r="J14" s="21">
        <f>J12^2</f>
        <v>7089.64</v>
      </c>
      <c r="K14" s="23"/>
    </row>
    <row r="15" spans="1:25" ht="15" thickBot="1" x14ac:dyDescent="0.4">
      <c r="C15" s="8" t="s">
        <v>18</v>
      </c>
      <c r="F15" s="50"/>
      <c r="G15" s="31"/>
      <c r="H15" s="31"/>
      <c r="I15" s="31"/>
      <c r="J15" s="51" t="s">
        <v>25</v>
      </c>
      <c r="K15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Milton Keynes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Malcolm Cooke</dc:creator>
  <cp:lastModifiedBy>Malcolm Cooke</cp:lastModifiedBy>
  <dcterms:created xsi:type="dcterms:W3CDTF">2024-05-30T17:13:08Z</dcterms:created>
  <dcterms:modified xsi:type="dcterms:W3CDTF">2024-05-30T18:29:21Z</dcterms:modified>
</cp:coreProperties>
</file>